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862cd1afb2d400a" /></Relationships>
</file>

<file path=xl/workbook.xml><?xml version="1.0" encoding="utf-8"?>
<x:workbook xmlns:x="http://schemas.openxmlformats.org/spreadsheetml/2006/main">
  <x:sheets>
    <x:sheet xmlns:r="http://schemas.openxmlformats.org/officeDocument/2006/relationships" name="Start Here" sheetId="1" r:id="R7b88d24334d242ad"/>
    <x:sheet xmlns:r="http://schemas.openxmlformats.org/officeDocument/2006/relationships" name="Case Data" sheetId="2" r:id="R727825442f524ca7"/>
    <x:sheet xmlns:r="http://schemas.openxmlformats.org/officeDocument/2006/relationships" name="Your Model" sheetId="3" r:id="R6e977872f4d648a0"/>
    <x:sheet xmlns:r="http://schemas.openxmlformats.org/officeDocument/2006/relationships" name="Test Assumptions" sheetId="4" r:id="Raedee8fd16df454a"/>
    <x:sheet xmlns:r="http://schemas.openxmlformats.org/officeDocument/2006/relationships" name="Recommendation" sheetId="5" r:id="R3ec72b898fb4496d"/>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R #,##0.00;[Red](R #,##0.00);-"/>
    <x:numFmt numFmtId="201" formatCode="0.0%"/>
    <x:numFmt numFmtId="202" formatCode="R #,##0;[Red](R #,##0);-"/>
    <x:numFmt numFmtId="203" formatCode="#,##0"/>
    <x:numFmt numFmtId="204" formatCode="0.00 &quot;years&quot;"/>
    <x:numFmt numFmtId="205" formatCode="0"/>
    <x:numFmt numFmtId="206" formatCode="R0.00"/>
    <x:numFmt numFmtId="207" formatCode="R#,##0;[Red](R#,##0);-"/>
    <x:numFmt numFmtId="208" formatCode="0%"/>
    <x:numFmt numFmtId="209" formatCode="0.00"/>
  </x:numFmts>
  <x:fonts count="11">
    <x:font>
      <x:sz val="11"/>
      <x:name val="Carlito"/>
    </x:font>
    <x:font>
      <x:b/>
      <x:sz val="16"/>
      <x:color rgb="FFFFFFFF"/>
      <x:name val="Carlito"/>
    </x:font>
    <x:font>
      <x:b/>
      <x:sz val="11"/>
      <x:color rgb="FFFFFFFF"/>
      <x:name val="Carlito"/>
    </x:font>
    <x:font>
      <x:b/>
      <x:sz val="11"/>
      <x:name val="Carlito"/>
    </x:font>
    <x:font>
      <x:sz val="11"/>
      <x:color rgb="FF0000FF"/>
      <x:name val="Carlito"/>
    </x:font>
    <x:font>
      <x:b/>
      <x:sz val="16"/>
      <x:color rgb="FFFFFFFF"/>
      <x:name val="Aptos"/>
    </x:font>
    <x:font>
      <x:sz val="11"/>
      <x:name val="Aptos"/>
    </x:font>
    <x:font>
      <x:b/>
      <x:sz val="11"/>
      <x:color rgb="FFFFFFFF"/>
      <x:name val="Aptos"/>
    </x:font>
    <x:font>
      <x:b/>
      <x:sz val="11"/>
      <x:name val="Aptos"/>
    </x:font>
    <x:font>
      <x:sz val="11"/>
      <x:color rgb="FF0000FF"/>
      <x:name val="Aptos"/>
    </x:font>
    <x:font>
      <x:b/>
      <x:sz val="11"/>
      <x:color rgb="FF14213D"/>
      <x:name val="Aptos"/>
    </x:font>
  </x:fonts>
  <x:fills count="12">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FFF2CC"/>
      </x:patternFill>
    </x:fill>
    <x:fill>
      <x:patternFill patternType="solid">
        <x:fgColor rgb="FF14213D"/>
      </x:patternFill>
    </x:fill>
    <x:fill>
      <x:patternFill patternType="solid">
        <x:fgColor rgb="FFFFF9E6"/>
      </x:patternFill>
    </x:fill>
    <x:fill>
      <x:patternFill patternType="solid">
        <x:fgColor rgb="FFFFF2CC"/>
      </x:patternFill>
    </x:fill>
    <x:fill>
      <x:patternFill patternType="solid">
        <x:fgColor rgb="FFF5F7FA"/>
      </x:patternFill>
    </x:fill>
    <x:fill>
      <x:patternFill patternType="solid">
        <x:fgColor rgb="FF14213D"/>
      </x:patternFill>
    </x:fill>
    <x:fill>
      <x:patternFill patternType="solid">
        <x:fgColor rgb="FFEEF3F8"/>
      </x:patternFill>
    </x:fill>
    <x:fill>
      <x:patternFill patternType="solid">
        <x:fgColor rgb="FF6D28D9"/>
      </x:patternFill>
    </x:fill>
  </x:fills>
  <x:borders count="2">
    <x:border/>
    <x:border/>
  </x:borders>
  <x:cellStyleXfs count="1">
    <x:xf numFmtId="0" fontId="0" fillId="0" borderId="0"/>
  </x:cellStyleXfs>
  <x:cellXfs count="13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203" fontId="4" fillId="4" borderId="0" xfId="0" applyNumberFormat="1" applyFont="1" applyFill="1" applyBorder="1"/>
    <x:xf numFmtId="203" fontId="4" fillId="4" borderId="1" xfId="0" applyNumberFormat="1" applyFont="1" applyFill="1" applyBorder="1"/>
    <x:xf numFmtId="202" fontId="4" fillId="4" borderId="0" xfId="0" applyNumberFormat="1" applyFont="1" applyFill="1" applyBorder="1"/>
    <x:xf numFmtId="202" fontId="4" fillId="4" borderId="1" xfId="0" applyNumberFormat="1" applyFont="1" applyFill="1" applyBorder="1"/>
    <x:xf numFmtId="204" fontId="4" fillId="4" borderId="0" xfId="0" applyNumberFormat="1" applyFont="1" applyFill="1" applyBorder="1"/>
    <x:xf numFmtId="204" fontId="4" fillId="4" borderId="1" xfId="0" applyNumberFormat="1" applyFont="1" applyFill="1" applyBorder="1"/>
    <x:xf numFmtId="205" fontId="4" fillId="4" borderId="0" xfId="0" applyNumberFormat="1" applyFont="1" applyFill="1" applyBorder="1"/>
    <x:xf numFmtId="205" fontId="4" fillId="4" borderId="1" xfId="0" applyNumberFormat="1" applyFont="1" applyFill="1" applyBorder="1"/>
    <x:xf numFmtId="0" fontId="5" fillId="2" borderId="0" xfId="0" applyNumberFormat="1" applyFont="1" applyFill="1" applyBorder="1"/>
    <x:xf numFmtId="0" fontId="6" fillId="0" borderId="0" xfId="0" applyNumberFormat="1" applyFont="1" applyFill="1" applyBorder="1"/>
    <x:xf numFmtId="0" fontId="7" fillId="2" borderId="0" xfId="0" applyNumberFormat="1" applyFont="1" applyFill="1" applyBorder="1"/>
    <x:xf numFmtId="0" fontId="6" fillId="0" borderId="0" xfId="0" applyNumberFormat="1" applyFont="1" applyFill="1" applyBorder="1" applyAlignment="1">
      <x:alignment wrapText="1"/>
    </x:xf>
    <x:xf numFmtId="0" fontId="5" fillId="2" borderId="1" xfId="0" applyNumberFormat="1" applyFont="1" applyFill="1" applyBorder="1"/>
    <x:xf numFmtId="0" fontId="6" fillId="0" borderId="1" xfId="0" applyNumberFormat="1" applyFont="1" applyFill="1" applyBorder="1"/>
    <x:xf numFmtId="0" fontId="7" fillId="2" borderId="1" xfId="0" applyNumberFormat="1" applyFont="1" applyFill="1" applyBorder="1"/>
    <x:xf numFmtId="0" fontId="6" fillId="0" borderId="1" xfId="0" applyNumberFormat="1" applyFont="1" applyFill="1" applyBorder="1" applyAlignment="1">
      <x:alignment wrapText="1"/>
    </x:xf>
    <x:xf numFmtId="0" fontId="8" fillId="3" borderId="0" xfId="0" applyNumberFormat="1" applyFont="1" applyFill="1" applyBorder="1" applyAlignment="1">
      <x:alignment horizontal="center" vertical="center" wrapText="1"/>
    </x:xf>
    <x:xf numFmtId="200" fontId="6" fillId="0" borderId="0" xfId="0" applyNumberFormat="1" applyFont="1" applyFill="1" applyBorder="1"/>
    <x:xf numFmtId="201" fontId="6" fillId="0" borderId="0" xfId="0" applyNumberFormat="1" applyFont="1" applyFill="1" applyBorder="1"/>
    <x:xf numFmtId="202" fontId="6" fillId="0" borderId="0" xfId="0" applyNumberFormat="1" applyFont="1" applyFill="1" applyBorder="1"/>
    <x:xf numFmtId="203" fontId="6" fillId="0" borderId="0" xfId="0" applyNumberFormat="1" applyFont="1" applyFill="1" applyBorder="1"/>
    <x:xf numFmtId="0" fontId="8" fillId="3" borderId="1" xfId="0" applyNumberFormat="1" applyFont="1" applyFill="1" applyBorder="1" applyAlignment="1">
      <x:alignment horizontal="center" vertical="center" wrapText="1"/>
    </x:xf>
    <x:xf numFmtId="200" fontId="6" fillId="0" borderId="1" xfId="0" applyNumberFormat="1" applyFont="1" applyFill="1" applyBorder="1"/>
    <x:xf numFmtId="201" fontId="6" fillId="0" borderId="1" xfId="0" applyNumberFormat="1" applyFont="1" applyFill="1" applyBorder="1"/>
    <x:xf numFmtId="202" fontId="6" fillId="0" borderId="1" xfId="0" applyNumberFormat="1" applyFont="1" applyFill="1" applyBorder="1"/>
    <x:xf numFmtId="203" fontId="6" fillId="0" borderId="1" xfId="0" applyNumberFormat="1" applyFont="1" applyFill="1" applyBorder="1"/>
    <x:xf numFmtId="203" fontId="9" fillId="4" borderId="0" xfId="0" applyNumberFormat="1" applyFont="1" applyFill="1" applyBorder="1"/>
    <x:xf numFmtId="202" fontId="9" fillId="4" borderId="0" xfId="0" applyNumberFormat="1" applyFont="1" applyFill="1" applyBorder="1"/>
    <x:xf numFmtId="204" fontId="9" fillId="4" borderId="0" xfId="0" applyNumberFormat="1" applyFont="1" applyFill="1" applyBorder="1"/>
    <x:xf numFmtId="205" fontId="9" fillId="4" borderId="0" xfId="0" applyNumberFormat="1" applyFont="1" applyFill="1" applyBorder="1"/>
    <x:xf numFmtId="203" fontId="9" fillId="4" borderId="1" xfId="0" applyNumberFormat="1" applyFont="1" applyFill="1" applyBorder="1"/>
    <x:xf numFmtId="202" fontId="9" fillId="4" borderId="1" xfId="0" applyNumberFormat="1" applyFont="1" applyFill="1" applyBorder="1"/>
    <x:xf numFmtId="204" fontId="9" fillId="4" borderId="1" xfId="0" applyNumberFormat="1" applyFont="1" applyFill="1" applyBorder="1"/>
    <x:xf numFmtId="205" fontId="9" fillId="4" borderId="1"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0" fillId="0" borderId="0" xfId="0" applyNumberFormat="1" applyFont="1" applyFill="1" applyBorder="1"/>
    <x:xf numFmtId="0" fontId="5" fillId="2" borderId="0" xfId="0" applyNumberFormat="1" applyFont="1" applyFill="1" applyBorder="1" applyAlignment="1">
      <x:alignment wrapText="1"/>
    </x:xf>
    <x:xf numFmtId="0" fontId="7" fillId="2" borderId="0" xfId="0" applyNumberFormat="1" applyFont="1" applyFill="1" applyBorder="1" applyAlignment="1">
      <x:alignment wrapText="1"/>
    </x:xf>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200" fontId="6" fillId="0" borderId="0" xfId="0" applyNumberFormat="1" applyFont="1" applyFill="1" applyBorder="1" applyAlignment="1">
      <x:alignment wrapText="1"/>
    </x:xf>
    <x:xf numFmtId="201" fontId="6" fillId="0" borderId="0" xfId="0" applyNumberFormat="1" applyFont="1" applyFill="1" applyBorder="1" applyAlignment="1">
      <x:alignment wrapText="1"/>
    </x:xf>
    <x:xf numFmtId="202" fontId="6" fillId="0" borderId="0" xfId="0" applyNumberFormat="1" applyFont="1" applyFill="1" applyBorder="1" applyAlignment="1">
      <x:alignment wrapText="1"/>
    </x:xf>
    <x:xf numFmtId="203" fontId="6" fillId="0" borderId="0" xfId="0" applyNumberFormat="1" applyFont="1" applyFill="1" applyBorder="1" applyAlignment="1">
      <x:alignment wrapText="1"/>
    </x:xf>
    <x:xf numFmtId="203" fontId="9" fillId="4" borderId="0" xfId="0" applyNumberFormat="1" applyFont="1" applyFill="1" applyBorder="1" applyAlignment="1">
      <x:alignment wrapText="1"/>
    </x:xf>
    <x:xf numFmtId="202" fontId="9" fillId="4" borderId="0" xfId="0" applyNumberFormat="1" applyFont="1" applyFill="1" applyBorder="1" applyAlignment="1">
      <x:alignment wrapText="1"/>
    </x:xf>
    <x:xf numFmtId="204" fontId="9" fillId="4" borderId="0" xfId="0" applyNumberFormat="1" applyFont="1" applyFill="1" applyBorder="1" applyAlignment="1">
      <x:alignment wrapText="1"/>
    </x:xf>
    <x:xf numFmtId="205" fontId="9" fillId="4" borderId="0" xfId="0" applyNumberFormat="1" applyFont="1" applyFill="1" applyBorder="1" applyAlignment="1">
      <x:alignment wrapText="1"/>
    </x:xf>
    <x:xf numFmtId="0" fontId="9" fillId="4" borderId="0" xfId="0" applyNumberFormat="1" applyFont="1" applyFill="1" applyBorder="1" applyAlignment="1">
      <x:alignment wrapText="1"/>
    </x:xf>
    <x:xf numFmtId="200" fontId="9" fillId="0" borderId="0" xfId="0" applyNumberFormat="1" applyFont="1" applyFill="1" applyBorder="1" applyAlignment="1">
      <x:alignment wrapText="1"/>
    </x:xf>
    <x:xf numFmtId="201" fontId="9" fillId="0" borderId="0" xfId="0" applyNumberFormat="1" applyFont="1" applyFill="1" applyBorder="1" applyAlignment="1">
      <x:alignment wrapText="1"/>
    </x:xf>
    <x:xf numFmtId="0" fontId="9" fillId="0" borderId="0" xfId="0" applyNumberFormat="1" applyFont="1" applyFill="1" applyBorder="1" applyAlignment="1">
      <x:alignment wrapText="1"/>
    </x:xf>
    <x:xf numFmtId="202" fontId="9" fillId="0" borderId="0" xfId="0" applyNumberFormat="1" applyFont="1" applyFill="1" applyBorder="1" applyAlignment="1">
      <x:alignment wrapText="1"/>
    </x:xf>
    <x:xf numFmtId="203" fontId="9" fillId="0" borderId="0" xfId="0" applyNumberFormat="1" applyFont="1" applyFill="1" applyBorder="1" applyAlignment="1">
      <x:alignment wrapText="1"/>
    </x:xf>
    <x:xf numFmtId="200" fontId="9" fillId="6" borderId="0" xfId="0" applyNumberFormat="1" applyFont="1" applyFill="1" applyBorder="1" applyAlignment="1">
      <x:alignment wrapText="1"/>
    </x:xf>
    <x:xf numFmtId="201" fontId="9" fillId="6" borderId="0" xfId="0" applyNumberFormat="1" applyFont="1" applyFill="1" applyBorder="1" applyAlignment="1">
      <x:alignment wrapText="1"/>
    </x:xf>
    <x:xf numFmtId="0" fontId="9" fillId="6" borderId="0" xfId="0" applyNumberFormat="1" applyFont="1" applyFill="1" applyBorder="1" applyAlignment="1">
      <x:alignment wrapText="1"/>
    </x:xf>
    <x:xf numFmtId="202" fontId="9" fillId="6" borderId="0" xfId="0" applyNumberFormat="1" applyFont="1" applyFill="1" applyBorder="1" applyAlignment="1">
      <x:alignment wrapText="1"/>
    </x:xf>
    <x:xf numFmtId="203" fontId="9" fillId="6" borderId="0" xfId="0" applyNumberFormat="1" applyFont="1" applyFill="1" applyBorder="1" applyAlignment="1">
      <x:alignment wrapText="1"/>
    </x:xf>
    <x:xf numFmtId="206" fontId="9" fillId="6" borderId="0" xfId="0" applyNumberFormat="1" applyFont="1" applyFill="1" applyBorder="1" applyAlignment="1">
      <x:alignment wrapText="1"/>
    </x:xf>
    <x:xf numFmtId="207" fontId="9" fillId="6" borderId="0" xfId="0" applyNumberFormat="1" applyFont="1" applyFill="1" applyBorder="1" applyAlignment="1">
      <x:alignment wrapText="1"/>
    </x:xf>
    <x:xf numFmtId="208" fontId="9" fillId="6" borderId="0" xfId="0" applyNumberFormat="1" applyFont="1" applyFill="1" applyBorder="1" applyAlignment="1">
      <x:alignment wrapText="1"/>
    </x:xf>
    <x:xf numFmtId="203" fontId="9" fillId="7" borderId="0" xfId="0" applyNumberFormat="1" applyFont="1" applyFill="1" applyBorder="1" applyAlignment="1">
      <x:alignment wrapText="1"/>
    </x:xf>
    <x:xf numFmtId="202" fontId="9" fillId="7" borderId="0" xfId="0" applyNumberFormat="1" applyFont="1" applyFill="1" applyBorder="1" applyAlignment="1">
      <x:alignment wrapText="1"/>
    </x:xf>
    <x:xf numFmtId="204" fontId="9" fillId="7" borderId="0" xfId="0" applyNumberFormat="1" applyFont="1" applyFill="1" applyBorder="1" applyAlignment="1">
      <x:alignment wrapText="1"/>
    </x:xf>
    <x:xf numFmtId="205" fontId="9" fillId="7" borderId="0" xfId="0" applyNumberFormat="1" applyFont="1" applyFill="1" applyBorder="1" applyAlignment="1">
      <x:alignment wrapText="1"/>
    </x:xf>
    <x:xf numFmtId="207" fontId="9" fillId="7" borderId="0" xfId="0" applyNumberFormat="1" applyFont="1" applyFill="1" applyBorder="1" applyAlignment="1">
      <x:alignment wrapText="1"/>
    </x:xf>
    <x:xf numFmtId="209" fontId="9" fillId="7" borderId="0" xfId="0" applyNumberFormat="1" applyFont="1" applyFill="1" applyBorder="1" applyAlignment="1">
      <x:alignment wrapText="1"/>
    </x:xf>
    <x:xf numFmtId="0" fontId="8" fillId="8" borderId="0" xfId="0" applyNumberFormat="1" applyFont="1" applyFill="1" applyBorder="1" applyAlignment="1">
      <x:alignment horizontal="center" vertical="center" wrapText="1"/>
    </x:xf>
    <x:xf numFmtId="0" fontId="6" fillId="8" borderId="0" xfId="0" applyNumberFormat="1" applyFont="1" applyFill="1" applyBorder="1" applyAlignment="1">
      <x:alignment wrapText="1"/>
    </x:xf>
    <x:xf numFmtId="201" fontId="6" fillId="7" borderId="0" xfId="0" applyNumberFormat="1" applyFont="1" applyFill="1" applyBorder="1" applyAlignment="1">
      <x:alignment wrapText="1"/>
    </x:xf>
    <x:xf numFmtId="0" fontId="9" fillId="7" borderId="0" xfId="0" applyNumberFormat="1" applyFont="1" applyFill="1" applyBorder="1" applyAlignment="1">
      <x:alignment wrapText="1"/>
    </x:xf>
    <x:xf numFmtId="201" fontId="9" fillId="7" borderId="0" xfId="0" applyNumberFormat="1" applyFont="1" applyFill="1" applyBorder="1" applyAlignment="1">
      <x:alignment wrapText="1"/>
    </x:xf>
    <x:xf numFmtId="208" fontId="9" fillId="7" borderId="0" xfId="0" applyNumberFormat="1" applyFont="1" applyFill="1" applyBorder="1" applyAlignment="1">
      <x:alignment wrapText="1"/>
    </x:xf>
    <x:xf numFmtId="207" fontId="9" fillId="4" borderId="0" xfId="0" applyNumberFormat="1" applyFont="1" applyFill="1" applyBorder="1" applyAlignment="1">
      <x:alignment wrapText="1"/>
    </x:xf>
    <x:xf numFmtId="209" fontId="9" fillId="4" borderId="0" xfId="0" applyNumberFormat="1" applyFont="1" applyFill="1" applyBorder="1" applyAlignment="1">
      <x:alignment wrapText="1"/>
    </x:xf>
    <x:xf numFmtId="201" fontId="6" fillId="4" borderId="0" xfId="0" applyNumberFormat="1" applyFont="1" applyFill="1" applyBorder="1" applyAlignment="1">
      <x:alignment wrapText="1"/>
    </x:xf>
    <x:xf numFmtId="201" fontId="9" fillId="4" borderId="0" xfId="0" applyNumberFormat="1" applyFont="1" applyFill="1" applyBorder="1" applyAlignment="1">
      <x:alignment wrapText="1"/>
    </x:xf>
    <x:xf numFmtId="208" fontId="9" fillId="4" borderId="0" xfId="0" applyNumberFormat="1" applyFont="1" applyFill="1" applyBorder="1" applyAlignment="1">
      <x:alignment wrapText="1"/>
    </x:xf>
    <x:xf numFmtId="0" fontId="7" fillId="9" borderId="0" xfId="0" applyNumberFormat="1" applyFont="1" applyFill="1" applyBorder="1" applyAlignment="1">
      <x:alignment wrapText="1"/>
    </x:xf>
    <x:xf numFmtId="0" fontId="6" fillId="9" borderId="0" xfId="0" applyNumberFormat="1" applyFont="1" applyFill="1" applyBorder="1" applyAlignment="1">
      <x:alignment wrapText="1"/>
    </x:xf>
    <x:xf numFmtId="0" fontId="0" fillId="9" borderId="0" xfId="0" applyNumberFormat="1" applyFont="1" applyFill="1" applyBorder="1" applyAlignment="1">
      <x:alignment wrapText="1"/>
    </x:xf>
    <x:xf numFmtId="0" fontId="2" fillId="9" borderId="0" xfId="0" applyNumberFormat="1" applyFont="1" applyFill="1" applyBorder="1" applyAlignment="1">
      <x:alignment wrapText="1"/>
    </x:xf>
    <x:xf numFmtId="0" fontId="0" fillId="9" borderId="0" xfId="0" applyNumberFormat="1" applyFont="1" applyFill="1" applyBorder="1"/>
    <x:xf numFmtId="0" fontId="2" fillId="9" borderId="0" xfId="0" applyNumberFormat="1" applyFont="1" applyFill="1" applyBorder="1"/>
    <x:xf numFmtId="0" fontId="5" fillId="9" borderId="0" xfId="0" applyNumberFormat="1" applyFont="1" applyFill="1" applyBorder="1" applyAlignment="1">
      <x:alignment vertical="center" wrapText="1"/>
    </x:xf>
    <x:xf numFmtId="0" fontId="6" fillId="9" borderId="0" xfId="0" applyNumberFormat="1" applyFont="1" applyFill="1" applyBorder="1"/>
    <x:xf numFmtId="0" fontId="7" fillId="9" borderId="0" xfId="0" applyNumberFormat="1" applyFont="1" applyFill="1" applyBorder="1"/>
    <x:xf numFmtId="0" fontId="6" fillId="10" borderId="0" xfId="0" applyNumberFormat="1" applyFont="1" applyFill="1" applyBorder="1"/>
    <x:xf numFmtId="0" fontId="10" fillId="10" borderId="0" xfId="0" applyNumberFormat="1" applyFont="1" applyFill="1" applyBorder="1"/>
    <x:xf numFmtId="0" fontId="6" fillId="11" borderId="0" xfId="0" applyNumberFormat="1" applyFont="1" applyFill="1" applyBorder="1"/>
    <x:xf numFmtId="0" fontId="7" fillId="11" borderId="0" xfId="0" applyNumberFormat="1" applyFont="1" applyFill="1" applyBorder="1"/>
    <x:xf numFmtId="0" fontId="10" fillId="10" borderId="0" xfId="0" applyNumberFormat="1" applyFont="1" applyFill="1" applyBorder="1" applyAlignment="1">
      <x:alignment wrapText="1"/>
    </x:xf>
    <x:xf numFmtId="0" fontId="7" fillId="11" borderId="0" xfId="0" applyNumberFormat="1" applyFont="1" applyFill="1" applyBorder="1" applyAlignment="1">
      <x:alignment wrapText="1"/>
    </x:xf>
    <x:xf numFmtId="0" fontId="7" fillId="5" borderId="0" xfId="0" applyNumberFormat="1" applyFont="1" applyFill="1" applyBorder="1" applyAlignment="1">
      <x:alignment wrapText="1"/>
    </x:xf>
    <x:xf numFmtId="0" fontId="6" fillId="5" borderId="0" xfId="0" applyNumberFormat="1" applyFont="1" applyFill="1" applyBorder="1" applyAlignment="1">
      <x:alignment wrapText="1"/>
    </x:xf>
    <x:xf numFmtId="0" fontId="0" fillId="5" borderId="0" xfId="0" applyNumberFormat="1" applyFont="1" applyFill="1" applyBorder="1" applyAlignment="1">
      <x:alignment wrapText="1"/>
    </x:xf>
    <x:xf numFmtId="0" fontId="2" fillId="5" borderId="0" xfId="0" applyNumberFormat="1" applyFont="1" applyFill="1" applyBorder="1" applyAlignment="1">
      <x:alignment wrapText="1"/>
    </x:xf>
    <x:xf numFmtId="0" fontId="0" fillId="5" borderId="0" xfId="0" applyNumberFormat="1" applyFont="1" applyFill="1" applyBorder="1"/>
    <x:xf numFmtId="0" fontId="2" fillId="5" borderId="0" xfId="0" applyNumberFormat="1" applyFont="1" applyFill="1" applyBorder="1"/>
    <x:xf numFmtId="0" fontId="6" fillId="5" borderId="0" xfId="0" applyNumberFormat="1" applyFont="1" applyFill="1" applyBorder="1"/>
    <x:xf numFmtId="0" fontId="7" fillId="5"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a285ae6601f45c8" /><Relationship Type="http://schemas.openxmlformats.org/officeDocument/2006/relationships/theme" Target="/xl/theme/theme1.xml" Id="R158ac2f769e04418" /><Relationship Type="http://schemas.openxmlformats.org/officeDocument/2006/relationships/sharedStrings" Target="/xl/sharedStrings.xml" Id="Reccc6535ba634a53" /><Relationship Type="http://schemas.openxmlformats.org/officeDocument/2006/relationships/worksheet" Target="/xl/worksheets/sheet1.xml" Id="R7b88d24334d242ad" /><Relationship Type="http://schemas.openxmlformats.org/officeDocument/2006/relationships/worksheet" Target="/xl/worksheets/sheet2.xml" Id="R727825442f524ca7" /><Relationship Type="http://schemas.openxmlformats.org/officeDocument/2006/relationships/worksheet" Target="/xl/worksheets/sheet3.xml" Id="R6e977872f4d648a0" /><Relationship Type="http://schemas.openxmlformats.org/officeDocument/2006/relationships/worksheet" Target="/xl/worksheets/sheet4.xml" Id="Raedee8fd16df454a" /><Relationship Type="http://schemas.openxmlformats.org/officeDocument/2006/relationships/worksheet" Target="/xl/worksheets/sheet5.xml" Id="R3ec72b898fb4496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8" hidden="0" customWidth="1"/>
    <x:col min="2" max="2" width="18" hidden="0" customWidth="1"/>
    <x:col min="3" max="3" width="18" hidden="0" customWidth="1"/>
    <x:col min="4" max="4" width="18" hidden="0" customWidth="1"/>
    <x:col min="5" max="5" width="32" hidden="0" customWidth="1"/>
    <x:col min="6" max="6" width="26" hidden="0" customWidth="1"/>
  </x:cols>
  <x:sheetData>
    <x:row r="1" ht="30" customHeight="1">
      <x:c r="A1" s="118" t="str">
        <x:v>Should We Invest in Solar? | Capital Budgeting, Sensitivity Analysis &amp; Managerial Judgement</x:v>
      </x:c>
      <x:c r="B1" s="118"/>
      <x:c r="C1" s="118"/>
      <x:c r="D1" s="118"/>
      <x:c r="E1" s="118"/>
      <x:c r="F1" s="118"/>
      <x:c r="G1" s="41"/>
      <x:c r="H1" s="41"/>
      <x:c r="I1" s="41"/>
      <x:c r="J1" s="41"/>
      <x:c r="K1" s="41"/>
      <x:c r="L1" s="41"/>
      <x:c r="M1" s="41"/>
      <x:c r="N1" s="41"/>
    </x:row>
    <x:row r="2">
      <x:c r="A2" s="43"/>
      <x:c r="B2" s="43"/>
      <x:c r="C2" s="43"/>
      <x:c r="D2" s="43"/>
      <x:c r="E2" s="43"/>
      <x:c r="F2" s="43"/>
      <x:c r="G2" s="41"/>
      <x:c r="H2" s="41"/>
      <x:c r="I2" s="41"/>
      <x:c r="J2" s="41"/>
      <x:c r="K2" s="41"/>
      <x:c r="L2" s="41"/>
      <x:c r="M2" s="41"/>
      <x:c r="N2" s="41"/>
    </x:row>
    <x:row r="3">
      <x:c r="A3" s="112" t="str">
        <x:v>PURPOSE OF THIS LEARNING ACTIVITY</x:v>
      </x:c>
      <x:c r="B3" s="112"/>
      <x:c r="C3" s="112"/>
      <x:c r="D3" s="112"/>
      <x:c r="E3" s="112"/>
      <x:c r="F3" s="112"/>
      <x:c r="G3" s="41"/>
      <x:c r="H3" s="41"/>
      <x:c r="I3" s="41"/>
      <x:c r="J3" s="41"/>
      <x:c r="K3" s="41"/>
      <x:c r="L3" s="41"/>
      <x:c r="M3" s="41"/>
      <x:c r="N3" s="41"/>
    </x:row>
    <x:row r="4">
      <x:c r="A4" s="43" t="str">
        <x:v>This micro-learning activity develops your ability to use spreadsheet technology to support a commercial capital-investment decision in a South African business context. You will interpret financial and operational information, construct and interrogate a model, compare alternatives and communicate a reasoned recommendation. The purpose is not simply to learn spreadsheet formulas: it is to develop applied digital, analytical and decision-making competence.</x:v>
      </x:c>
      <x:c r="B4" s="43"/>
      <x:c r="C4" s="43"/>
      <x:c r="D4" s="43"/>
      <x:c r="E4" s="43"/>
      <x:c r="F4" s="43"/>
      <x:c r="G4" s="41"/>
      <x:c r="H4" s="41"/>
      <x:c r="I4" s="41"/>
      <x:c r="J4" s="41"/>
      <x:c r="K4" s="41"/>
      <x:c r="L4" s="41"/>
      <x:c r="M4" s="41"/>
      <x:c r="N4" s="41"/>
    </x:row>
    <x:row r="5">
      <x:c r="A5" s="43"/>
      <x:c r="B5" s="43"/>
      <x:c r="C5" s="43"/>
      <x:c r="D5" s="43"/>
      <x:c r="E5" s="43"/>
      <x:c r="F5" s="43"/>
      <x:c r="G5" s="41"/>
      <x:c r="H5" s="41"/>
      <x:c r="I5" s="41"/>
      <x:c r="J5" s="41"/>
      <x:c r="K5" s="41"/>
      <x:c r="L5" s="41"/>
      <x:c r="M5" s="41"/>
      <x:c r="N5" s="41"/>
    </x:row>
    <x:row r="6">
      <x:c r="A6" s="43"/>
      <x:c r="B6" s="43"/>
      <x:c r="C6" s="43"/>
      <x:c r="D6" s="43"/>
      <x:c r="E6" s="43"/>
      <x:c r="F6" s="43"/>
      <x:c r="G6" s="41"/>
      <x:c r="H6" s="41"/>
      <x:c r="I6" s="41"/>
      <x:c r="J6" s="41"/>
      <x:c r="K6" s="41"/>
      <x:c r="L6" s="41"/>
      <x:c r="M6" s="41"/>
      <x:c r="N6" s="41"/>
    </x:row>
    <x:row r="7">
      <x:c r="A7" s="112" t="str">
        <x:v>INTENDED LEARNING OUTCOMES</x:v>
      </x:c>
      <x:c r="B7" s="112"/>
      <x:c r="C7" s="112"/>
      <x:c r="D7" s="112"/>
      <x:c r="E7" s="112"/>
      <x:c r="F7" s="112"/>
      <x:c r="G7" s="41"/>
      <x:c r="H7" s="41"/>
      <x:c r="I7" s="41"/>
      <x:c r="J7" s="41"/>
      <x:c r="K7" s="41"/>
      <x:c r="L7" s="41"/>
      <x:c r="M7" s="41"/>
      <x:c r="N7" s="41"/>
    </x:row>
    <x:row r="8">
      <x:c r="A8" s="43" t="str">
        <x:v>On successful completion of this activity, you should be able to:</x:v>
      </x:c>
      <x:c r="B8" s="43"/>
      <x:c r="C8" s="43"/>
      <x:c r="D8" s="43"/>
      <x:c r="E8" s="43"/>
      <x:c r="F8" s="43"/>
      <x:c r="G8" s="41"/>
      <x:c r="H8" s="41"/>
      <x:c r="I8" s="41"/>
      <x:c r="J8" s="41"/>
      <x:c r="K8" s="41"/>
      <x:c r="L8" s="41"/>
      <x:c r="M8" s="41"/>
      <x:c r="N8" s="41"/>
    </x:row>
    <x:row r="9">
      <x:c r="A9" s="70" t="str">
        <x:v>1. Interpret financial and operational information relevant to a capital-investment decision.</x:v>
      </x:c>
      <x:c r="B9" s="70"/>
      <x:c r="C9" s="70"/>
      <x:c r="D9" s="70"/>
      <x:c r="E9" s="70"/>
      <x:c r="F9" s="70"/>
      <x:c r="G9" s="41"/>
      <x:c r="H9" s="41"/>
      <x:c r="I9" s="41"/>
      <x:c r="J9" s="41"/>
      <x:c r="K9" s="41"/>
      <x:c r="L9" s="41"/>
      <x:c r="M9" s="41"/>
      <x:c r="N9" s="41"/>
    </x:row>
    <x:row r="10">
      <x:c r="A10" s="43" t="str">
        <x:v>2. Construct a structured spreadsheet model using appropriate formulas, cell references and number formats.</x:v>
      </x:c>
      <x:c r="B10" s="43"/>
      <x:c r="C10" s="43"/>
      <x:c r="D10" s="43"/>
      <x:c r="E10" s="43"/>
      <x:c r="F10" s="43"/>
      <x:c r="G10" s="41"/>
      <x:c r="H10" s="41"/>
      <x:c r="I10" s="41"/>
      <x:c r="J10" s="41"/>
      <x:c r="K10" s="41"/>
      <x:c r="L10" s="41"/>
      <x:c r="M10" s="41"/>
      <x:c r="N10" s="41"/>
    </x:row>
    <x:row r="11">
      <x:c r="A11" s="43" t="str">
        <x:v>3. Calculate and compare useful generation, annual savings and simple payback across alternative proposals.</x:v>
      </x:c>
      <x:c r="B11" s="43"/>
      <x:c r="C11" s="43"/>
      <x:c r="D11" s="43"/>
      <x:c r="E11" s="43"/>
      <x:c r="F11" s="43"/>
      <x:c r="G11" s="41"/>
      <x:c r="H11" s="41"/>
      <x:c r="I11" s="41"/>
      <x:c r="J11" s="41"/>
      <x:c r="K11" s="41"/>
      <x:c r="L11" s="41"/>
      <x:c r="M11" s="41"/>
      <x:c r="N11" s="41"/>
    </x:row>
    <x:row r="12">
      <x:c r="A12" s="43" t="str">
        <x:v>4. Use and interpret discounted cash-flow information and sensitivity analysis to evaluate a material assumption.</x:v>
      </x:c>
      <x:c r="B12" s="43"/>
      <x:c r="C12" s="43"/>
      <x:c r="D12" s="43"/>
      <x:c r="E12" s="43"/>
      <x:c r="F12" s="43"/>
      <x:c r="G12" s="41"/>
      <x:c r="H12" s="41"/>
      <x:c r="I12" s="41"/>
      <x:c r="J12" s="41"/>
      <x:c r="K12" s="41"/>
      <x:c r="L12" s="41"/>
      <x:c r="M12" s="41"/>
      <x:c r="N12" s="41"/>
    </x:row>
    <x:row r="13">
      <x:c r="A13" s="43" t="str">
        <x:v>5. Create an appropriate visualisation that communicates decision-relevant information.</x:v>
      </x:c>
      <x:c r="B13" s="43"/>
      <x:c r="C13" s="43"/>
      <x:c r="D13" s="43"/>
      <x:c r="E13" s="43"/>
      <x:c r="F13" s="43"/>
      <x:c r="G13" s="41"/>
      <x:c r="H13" s="41"/>
      <x:c r="I13" s="41"/>
      <x:c r="J13" s="41"/>
      <x:c r="K13" s="41"/>
      <x:c r="L13" s="41"/>
      <x:c r="M13" s="41"/>
      <x:c r="N13" s="41"/>
    </x:row>
    <x:row r="14">
      <x:c r="A14" s="43" t="str">
        <x:v>6. Evaluate assumptions and supplier claims using professional scepticism and identify additional evidence required.</x:v>
      </x:c>
      <x:c r="B14" s="43"/>
      <x:c r="C14" s="43"/>
      <x:c r="D14" s="43"/>
      <x:c r="E14" s="43"/>
      <x:c r="F14" s="43"/>
      <x:c r="G14" s="41"/>
      <x:c r="H14" s="41"/>
      <x:c r="I14" s="41"/>
      <x:c r="J14" s="41"/>
      <x:c r="K14" s="41"/>
      <x:c r="L14" s="41"/>
      <x:c r="M14" s="41"/>
      <x:c r="N14" s="41"/>
    </x:row>
    <x:row r="15">
      <x:c r="A15" s="43" t="str">
        <x:v>7. Formulate and communicate a concise evidence-based recommendation that recognises trade-offs and uncertainty.</x:v>
      </x:c>
      <x:c r="B15" s="43"/>
      <x:c r="C15" s="43"/>
      <x:c r="D15" s="43"/>
      <x:c r="E15" s="43"/>
      <x:c r="F15" s="43"/>
      <x:c r="G15" s="41"/>
      <x:c r="H15" s="41"/>
      <x:c r="I15" s="41"/>
      <x:c r="J15" s="41"/>
      <x:c r="K15" s="41"/>
      <x:c r="L15" s="41"/>
      <x:c r="M15" s="41"/>
      <x:c r="N15" s="41"/>
    </x:row>
    <x:row r="16">
      <x:c r="A16" s="43" t="str">
        <x:v>8. Reflect on the strengths and limitations of the model and transfer the approach to another business decision.</x:v>
      </x:c>
      <x:c r="B16" s="43"/>
      <x:c r="C16" s="43"/>
      <x:c r="D16" s="43"/>
      <x:c r="E16" s="43"/>
      <x:c r="F16" s="43"/>
      <x:c r="G16" s="41"/>
      <x:c r="H16" s="41"/>
      <x:c r="I16" s="41"/>
      <x:c r="J16" s="41"/>
      <x:c r="K16" s="41"/>
      <x:c r="L16" s="41"/>
      <x:c r="M16" s="41"/>
      <x:c r="N16" s="41"/>
    </x:row>
    <x:row r="17">
      <x:c r="A17" s="70"/>
      <x:c r="B17" s="70"/>
      <x:c r="C17" s="70"/>
      <x:c r="D17" s="70"/>
      <x:c r="E17" s="70"/>
      <x:c r="F17" s="70"/>
      <x:c r="G17" s="41"/>
      <x:c r="H17" s="41"/>
      <x:c r="I17" s="41"/>
      <x:c r="J17" s="41"/>
      <x:c r="K17" s="41"/>
      <x:c r="L17" s="41"/>
      <x:c r="M17" s="41"/>
      <x:c r="N17" s="41"/>
    </x:row>
    <x:row r="18">
      <x:c r="A18" s="112" t="str">
        <x:v>EVIDENCE OF LEARNING</x:v>
      </x:c>
      <x:c r="B18" s="112"/>
      <x:c r="C18" s="112"/>
      <x:c r="D18" s="112"/>
      <x:c r="E18" s="112"/>
      <x:c r="F18" s="112"/>
      <x:c r="G18" s="41"/>
      <x:c r="H18" s="41"/>
      <x:c r="I18" s="41"/>
      <x:c r="J18" s="41"/>
      <x:c r="K18" s="41"/>
      <x:c r="L18" s="41"/>
      <x:c r="M18" s="41"/>
      <x:c r="N18" s="41"/>
    </x:row>
    <x:row r="19">
      <x:c r="A19" s="43" t="str">
        <x:v>Structured spreadsheet model — digital, numerical and practical competence</x:v>
      </x:c>
      <x:c r="B19" s="43"/>
      <x:c r="C19" s="43"/>
      <x:c r="D19" s="43"/>
      <x:c r="E19" s="43"/>
      <x:c r="F19" s="43"/>
      <x:c r="G19" s="41"/>
      <x:c r="H19" s="41"/>
      <x:c r="I19" s="41"/>
      <x:c r="J19" s="41"/>
      <x:c r="K19" s="41"/>
      <x:c r="L19" s="41"/>
      <x:c r="M19" s="41"/>
      <x:c r="N19" s="41"/>
    </x:row>
    <x:row r="20">
      <x:c r="A20" s="43" t="str">
        <x:v>Correct formulas and references — spreadsheet accuracy and auditability</x:v>
      </x:c>
      <x:c r="B20" s="43"/>
      <x:c r="C20" s="43"/>
      <x:c r="D20" s="43"/>
      <x:c r="E20" s="43"/>
      <x:c r="F20" s="43"/>
      <x:c r="G20" s="41"/>
      <x:c r="H20" s="41"/>
      <x:c r="I20" s="41"/>
      <x:c r="J20" s="41"/>
      <x:c r="K20" s="41"/>
      <x:c r="L20" s="41"/>
      <x:c r="M20" s="41"/>
      <x:c r="N20" s="41"/>
    </x:row>
    <x:row r="21">
      <x:c r="A21" s="43" t="str">
        <x:v>Executive comparison chart — visual communication</x:v>
      </x:c>
      <x:c r="B21" s="43"/>
      <x:c r="C21" s="43"/>
      <x:c r="D21" s="43"/>
      <x:c r="E21" s="43"/>
      <x:c r="F21" s="43"/>
      <x:c r="G21" s="41"/>
      <x:c r="H21" s="41"/>
      <x:c r="I21" s="41"/>
      <x:c r="J21" s="41"/>
      <x:c r="K21" s="41"/>
      <x:c r="L21" s="41"/>
      <x:c r="M21" s="41"/>
      <x:c r="N21" s="41"/>
    </x:row>
    <x:row r="22">
      <x:c r="A22" s="43" t="str">
        <x:v>Sensitivity analysis — analytical and critical thinking</x:v>
      </x:c>
      <x:c r="B22" s="43"/>
      <x:c r="C22" s="43"/>
      <x:c r="D22" s="43"/>
      <x:c r="E22" s="43"/>
      <x:c r="F22" s="43"/>
      <x:c r="G22" s="41"/>
      <x:c r="H22" s="41"/>
      <x:c r="I22" s="41"/>
      <x:c r="J22" s="41"/>
      <x:c r="K22" s="41"/>
      <x:c r="L22" s="41"/>
      <x:c r="M22" s="41"/>
      <x:c r="N22" s="41"/>
    </x:row>
    <x:row r="23">
      <x:c r="A23" s="43" t="str">
        <x:v>≤100-word management recommendation — decision-making and professional communication</x:v>
      </x:c>
      <x:c r="B23" s="43"/>
      <x:c r="C23" s="43"/>
      <x:c r="D23" s="43"/>
      <x:c r="E23" s="43"/>
      <x:c r="F23" s="43"/>
      <x:c r="G23" s="41"/>
      <x:c r="H23" s="41"/>
      <x:c r="I23" s="41"/>
      <x:c r="J23" s="41"/>
      <x:c r="K23" s="41"/>
      <x:c r="L23" s="41"/>
      <x:c r="M23" s="41"/>
      <x:c r="N23" s="41"/>
    </x:row>
    <x:row r="24">
      <x:c r="A24" s="43" t="str">
        <x:v>Supplier-claim evidence request — professional scepticism</x:v>
      </x:c>
      <x:c r="B24" s="43"/>
      <x:c r="C24" s="43"/>
      <x:c r="D24" s="43"/>
      <x:c r="E24" s="43"/>
      <x:c r="F24" s="43"/>
      <x:c r="G24" s="41"/>
      <x:c r="H24" s="41"/>
      <x:c r="I24" s="41"/>
      <x:c r="J24" s="41"/>
      <x:c r="K24" s="41"/>
      <x:c r="L24" s="41"/>
      <x:c r="M24" s="41"/>
      <x:c r="N24" s="41"/>
    </x:row>
    <x:row r="25">
      <x:c r="A25" s="43" t="str">
        <x:v>Guided reflection — reflexive competence and transfer</x:v>
      </x:c>
      <x:c r="B25" s="43"/>
      <x:c r="C25" s="43"/>
      <x:c r="D25" s="43"/>
      <x:c r="E25" s="43"/>
      <x:c r="F25" s="43"/>
      <x:c r="G25" s="41"/>
      <x:c r="H25" s="41"/>
      <x:c r="I25" s="41"/>
      <x:c r="J25" s="41"/>
      <x:c r="K25" s="41"/>
      <x:c r="L25" s="41"/>
      <x:c r="M25" s="41"/>
      <x:c r="N25" s="41"/>
    </x:row>
    <x:row r="26">
      <x:c r="A26" s="43"/>
      <x:c r="B26" s="43"/>
      <x:c r="C26" s="43"/>
      <x:c r="D26" s="43"/>
      <x:c r="E26" s="43"/>
      <x:c r="F26" s="43"/>
      <x:c r="G26" s="41"/>
      <x:c r="H26" s="41"/>
      <x:c r="I26" s="41"/>
      <x:c r="J26" s="41"/>
      <x:c r="K26" s="41"/>
      <x:c r="L26" s="41"/>
      <x:c r="M26" s="41"/>
      <x:c r="N26" s="41"/>
    </x:row>
    <x:row r="27">
      <x:c r="A27" s="112" t="str">
        <x:v>LEARNING JOURNEY</x:v>
      </x:c>
      <x:c r="B27" s="112"/>
      <x:c r="C27" s="112"/>
      <x:c r="D27" s="112"/>
      <x:c r="E27" s="112"/>
      <x:c r="F27" s="112"/>
      <x:c r="G27" s="41"/>
      <x:c r="H27" s="41"/>
      <x:c r="I27" s="41"/>
      <x:c r="J27" s="41"/>
      <x:c r="K27" s="41"/>
      <x:c r="L27" s="41"/>
      <x:c r="M27" s="41"/>
      <x:c r="N27" s="41"/>
    </x:row>
    <x:row r="28">
      <x:c r="A28" s="43" t="str">
        <x:v>Understand → Spreadsheet Essentials → Build → Test → Decide → Reflect</x:v>
      </x:c>
      <x:c r="B28" s="43"/>
      <x:c r="C28" s="43"/>
      <x:c r="D28" s="43"/>
      <x:c r="E28" s="43"/>
      <x:c r="F28" s="43"/>
      <x:c r="G28" s="41"/>
      <x:c r="H28" s="41"/>
      <x:c r="I28" s="41"/>
      <x:c r="J28" s="41"/>
      <x:c r="K28" s="41"/>
      <x:c r="L28" s="41"/>
      <x:c r="M28" s="41"/>
      <x:c r="N28" s="41"/>
    </x:row>
    <x:row r="29">
      <x:c r="A29" s="43"/>
      <x:c r="B29" s="43"/>
      <x:c r="C29" s="43"/>
      <x:c r="D29" s="43"/>
      <x:c r="E29" s="43"/>
      <x:c r="F29" s="43"/>
      <x:c r="G29" s="41"/>
      <x:c r="H29" s="41"/>
      <x:c r="I29" s="41"/>
      <x:c r="J29" s="41"/>
      <x:c r="K29" s="41"/>
      <x:c r="L29" s="41"/>
      <x:c r="M29" s="41"/>
      <x:c r="N29" s="41"/>
    </x:row>
    <x:row r="30">
      <x:c r="A30" s="112" t="str">
        <x:v>YOUR WORKPLACE SCENARIO</x:v>
      </x:c>
      <x:c r="B30" s="112"/>
      <x:c r="C30" s="112"/>
      <x:c r="D30" s="112"/>
      <x:c r="E30" s="112"/>
      <x:c r="F30" s="112"/>
      <x:c r="G30" s="41"/>
      <x:c r="H30" s="41"/>
      <x:c r="I30" s="41"/>
      <x:c r="J30" s="41"/>
      <x:c r="K30" s="41"/>
      <x:c r="L30" s="41"/>
      <x:c r="M30" s="41"/>
      <x:c r="N30" s="41"/>
    </x:row>
    <x:row r="31">
      <x:c r="A31" s="43" t="str">
        <x:v>You are the Junior Commercial Analyst / Trainee Accountant at Cape Manufacturing (Pty) Ltd., a fictional Western Cape industrial producer. Three suppliers have submitted rooftop solar PV proposals. The Financial Director wants a transparent commercial analysis rather than a sales comparison.</x:v>
      </x:c>
      <x:c r="B31" s="43"/>
      <x:c r="C31" s="43"/>
      <x:c r="D31" s="43"/>
      <x:c r="E31" s="43"/>
      <x:c r="F31" s="43"/>
      <x:c r="G31" s="41"/>
      <x:c r="H31" s="41"/>
      <x:c r="I31" s="41"/>
      <x:c r="J31" s="41"/>
      <x:c r="K31" s="41"/>
      <x:c r="L31" s="41"/>
      <x:c r="M31" s="41"/>
      <x:c r="N31" s="41"/>
    </x:row>
    <x:row r="32">
      <x:c r="A32" s="43"/>
      <x:c r="B32" s="43"/>
      <x:c r="C32" s="43"/>
      <x:c r="D32" s="43"/>
      <x:c r="E32" s="43"/>
      <x:c r="F32" s="43"/>
      <x:c r="G32" s="41"/>
      <x:c r="H32" s="41"/>
      <x:c r="I32" s="41"/>
      <x:c r="J32" s="41"/>
      <x:c r="K32" s="41"/>
      <x:c r="L32" s="41"/>
      <x:c r="M32" s="41"/>
      <x:c r="N32" s="41"/>
    </x:row>
    <x:row r="33">
      <x:c r="A33" s="112" t="str">
        <x:v>DECISION QUESTION</x:v>
      </x:c>
      <x:c r="B33" s="112"/>
      <x:c r="C33" s="112"/>
      <x:c r="D33" s="112"/>
      <x:c r="E33" s="112"/>
      <x:c r="F33" s="112"/>
      <x:c r="G33" s="41"/>
      <x:c r="H33" s="41"/>
      <x:c r="I33" s="41"/>
      <x:c r="J33" s="41"/>
      <x:c r="K33" s="41"/>
      <x:c r="L33" s="41"/>
      <x:c r="M33" s="41"/>
      <x:c r="N33" s="41"/>
    </x:row>
    <x:row r="34">
      <x:c r="A34" s="43" t="str">
        <x:v>Which solar proposal should Cape Manufacturing take forward, and what must management verify before signing a contract?</x:v>
      </x:c>
      <x:c r="B34" s="43"/>
      <x:c r="C34" s="43"/>
      <x:c r="D34" s="43"/>
      <x:c r="E34" s="43"/>
      <x:c r="F34" s="43"/>
      <x:c r="G34" s="41"/>
      <x:c r="H34" s="41"/>
      <x:c r="I34" s="41"/>
      <x:c r="J34" s="41"/>
      <x:c r="K34" s="41"/>
      <x:c r="L34" s="41"/>
      <x:c r="M34" s="41"/>
      <x:c r="N34" s="41"/>
    </x:row>
    <x:row r="35">
      <x:c r="A35" s="43"/>
      <x:c r="B35" s="43"/>
      <x:c r="C35" s="43"/>
      <x:c r="D35" s="43"/>
      <x:c r="E35" s="43"/>
      <x:c r="F35" s="43"/>
      <x:c r="G35" s="41"/>
      <x:c r="H35" s="41"/>
      <x:c r="I35" s="41"/>
      <x:c r="J35" s="41"/>
      <x:c r="K35" s="41"/>
      <x:c r="L35" s="41"/>
      <x:c r="M35" s="41"/>
      <x:c r="N35" s="41"/>
    </x:row>
    <x:row r="36">
      <x:c r="A36" s="115" t="str">
        <x:v>SOUTH AFRICAN CASE CONVENTION</x:v>
      </x:c>
      <x:c r="B36" s="115"/>
      <x:c r="C36" s="115"/>
      <x:c r="D36" s="115"/>
      <x:c r="E36" s="115"/>
      <x:c r="F36" s="115"/>
    </x:row>
    <x:row r="37">
      <x:c r="A37" s="8" t="str">
        <x:v>All monetary values are in South African rand (R). Tariffs, escalation rates and other parameters are teaching-case assumptions, not forecasts. Do not introduce VAT, tax, financing or feed-in revenue unless instructed.</x:v>
      </x:c>
      <x:c r="B37" s="8"/>
      <x:c r="C37" s="8"/>
      <x:c r="D37" s="8"/>
      <x:c r="E37" s="8"/>
      <x:c r="F37" s="8"/>
    </x:row>
    <x:row r="38">
      <x:c r="A38" s="8"/>
      <x:c r="B38" s="8"/>
      <x:c r="C38" s="8"/>
      <x:c r="D38" s="8"/>
      <x:c r="E38" s="8"/>
      <x:c r="F38" s="8"/>
    </x:row>
    <x:row r="39">
      <x:c r="A39" s="115" t="str">
        <x:v>SPREADSHEET PLATFORM</x:v>
      </x:c>
      <x:c r="B39" s="115"/>
      <x:c r="C39" s="115"/>
      <x:c r="D39" s="115"/>
      <x:c r="E39" s="115"/>
      <x:c r="F39" s="115"/>
    </x:row>
    <x:row r="40">
      <x:c r="A40" s="8" t="str">
        <x:v>Use Microsoft Excel or Google Sheets. Formulas, sheet names and course-critical cell addresses are identical; interface differences are explained on the Google Site.</x:v>
      </x:c>
      <x:c r="B40" s="8"/>
      <x:c r="C40" s="8"/>
      <x:c r="D40" s="8"/>
      <x:c r="E40" s="8"/>
      <x:c r="F40" s="8"/>
    </x:row>
    <x:row r="41">
      <x:c r="A41" s="8"/>
      <x:c r="B41" s="8"/>
      <x:c r="C41" s="8"/>
      <x:c r="D41" s="8"/>
      <x:c r="E41" s="8"/>
      <x:c r="F41" s="8"/>
    </x:row>
    <x:row r="42">
      <x:c r="A42" s="115" t="str">
        <x:v>APPLIED COMPETENCE</x:v>
      </x:c>
      <x:c r="B42" s="115"/>
      <x:c r="C42" s="115"/>
      <x:c r="D42" s="115"/>
      <x:c r="E42" s="115"/>
      <x:c r="F42" s="115"/>
    </x:row>
    <x:row r="43">
      <x:c r="A43" s="8" t="str">
        <x:v>Foundational competence: understand concepts and assumptions. Practical competence: perform spreadsheet and analytical tasks. Reflexive competence: adapt reasoning, evaluate uncertainty and transfer learning.</x:v>
      </x:c>
      <x:c r="B43" s="8"/>
      <x:c r="C43" s="8"/>
      <x:c r="D43" s="8"/>
      <x:c r="E43" s="8"/>
      <x:c r="F43" s="8"/>
    </x:row>
    <x:row r="44">
      <x:c r="A44" s="8"/>
      <x:c r="B44" s="8"/>
      <x:c r="C44" s="8"/>
      <x:c r="D44" s="8"/>
      <x:c r="E44" s="8"/>
      <x:c r="F44" s="8"/>
    </x:row>
    <x:row r="45">
      <x:c r="A45" s="8"/>
      <x:c r="B45" s="8"/>
      <x:c r="C45" s="8"/>
      <x:c r="D45" s="8"/>
      <x:c r="E45" s="8"/>
      <x:c r="F45" s="8"/>
    </x:row>
  </x:sheetData>
  <x:mergeCells>
    <x:mergeCell ref="A1:F1"/>
    <x:mergeCell ref="A3:F3"/>
    <x:mergeCell ref="A4:F7"/>
    <x:mergeCell ref="A9:F9"/>
    <x:mergeCell ref="A17:F17"/>
  </x:mergeCells>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01 · Understand — Case data | Cape Manufacturing</x:v>
      </x:c>
      <x:c r="B1" s="72"/>
      <x:c r="C1" s="72"/>
      <x:c r="D1" s="72"/>
      <x:c r="E1" s="72"/>
      <x:c r="F1" s="72"/>
      <x:c r="G1" s="43"/>
      <x:c r="H1" s="43"/>
      <x:c r="I1" s="43"/>
      <x:c r="J1" s="43"/>
      <x:c r="K1" s="41"/>
      <x:c r="L1" s="41"/>
      <x:c r="M1" s="41"/>
      <x:c r="N1" s="41"/>
    </x:row>
    <x:row r="2">
      <x:c r="A2" s="43"/>
      <x:c r="B2" s="43"/>
      <x:c r="C2" s="43"/>
      <x:c r="D2" s="43"/>
      <x:c r="E2" s="43"/>
      <x:c r="F2" s="43"/>
      <x:c r="G2" s="112" t="str">
        <x:v>01 · UNDERSTAND | OBE learning contract</x:v>
      </x:c>
      <x:c r="H2" s="112"/>
      <x:c r="I2" s="112"/>
      <x:c r="J2" s="112"/>
      <x:c r="K2" s="41"/>
      <x:c r="L2" s="41"/>
      <x:c r="M2" s="41"/>
      <x:c r="N2" s="41"/>
    </x:row>
    <x:row r="3">
      <x:c r="A3" s="48" t="str">
        <x:v>Economic assumption</x:v>
      </x:c>
      <x:c r="B3" s="48" t="str">
        <x:v>Value</x:v>
      </x:c>
      <x:c r="C3" s="48" t="str">
        <x:v>Unit</x:v>
      </x:c>
      <x:c r="D3" s="48" t="str">
        <x:v>Why it matters</x:v>
      </x:c>
      <x:c r="E3" s="48" t="str">
        <x:v>Source / status</x:v>
      </x:c>
      <x:c r="F3" s="43"/>
      <x:c r="G3" s="125" t="str">
        <x:v>PURPOSE</x:v>
      </x:c>
      <x:c r="H3" s="125"/>
      <x:c r="I3" s="125"/>
      <x:c r="J3" s="125"/>
      <x:c r="K3" s="41"/>
      <x:c r="L3" s="41"/>
      <x:c r="M3" s="41"/>
      <x:c r="N3" s="41"/>
    </x:row>
    <x:row r="4">
      <x:c r="A4" s="43" t="str">
        <x:v>Current electricity tariff</x:v>
      </x:c>
      <x:c r="B4" s="92" t="n">
        <x:v>2.8</x:v>
      </x:c>
      <x:c r="C4" s="43" t="str">
        <x:v>R/kWh</x:v>
      </x:c>
      <x:c r="D4" s="43" t="str">
        <x:v>Value of each kWh of grid electricity displaced.</x:v>
      </x:c>
      <x:c r="E4" s="43" t="str">
        <x:v>Illustrative case assumption</x:v>
      </x:c>
      <x:c r="F4" s="43"/>
      <x:c r="G4" s="43" t="str">
        <x:v>Establish the commercial meaning of the supplier data before calculating.</x:v>
      </x:c>
      <x:c r="H4" s="43"/>
      <x:c r="I4" s="43"/>
      <x:c r="J4" s="43"/>
      <x:c r="K4" s="41"/>
      <x:c r="L4" s="41"/>
      <x:c r="M4" s="41"/>
      <x:c r="N4" s="41"/>
    </x:row>
    <x:row r="5">
      <x:c r="A5" s="43" t="str">
        <x:v>Annual tariff escalation</x:v>
      </x:c>
      <x:c r="B5" s="88" t="n">
        <x:v>0.06</x:v>
      </x:c>
      <x:c r="C5" s="43" t="str">
        <x:v>% p.a.</x:v>
      </x:c>
      <x:c r="D5" s="43" t="str">
        <x:v>Changes future avoided electricity cost.</x:v>
      </x:c>
      <x:c r="E5" s="43" t="str">
        <x:v>Illustrative scenario assumption</x:v>
      </x:c>
      <x:c r="F5" s="43"/>
      <x:c r="G5" s="43"/>
      <x:c r="H5" s="43"/>
      <x:c r="I5" s="43"/>
      <x:c r="J5" s="43"/>
      <x:c r="K5" s="41"/>
      <x:c r="L5" s="41"/>
      <x:c r="M5" s="41"/>
      <x:c r="N5" s="41"/>
    </x:row>
    <x:row r="6">
      <x:c r="A6" s="43" t="str">
        <x:v>Discount rate</x:v>
      </x:c>
      <x:c r="B6" s="88" t="n">
        <x:v>0.1</x:v>
      </x:c>
      <x:c r="C6" s="43" t="str">
        <x:v>% p.a.</x:v>
      </x:c>
      <x:c r="D6" s="43" t="str">
        <x:v>Reflects the time value / required return.</x:v>
      </x:c>
      <x:c r="E6" s="43" t="str">
        <x:v>Illustrative teaching assumption</x:v>
      </x:c>
      <x:c r="F6" s="43"/>
      <x:c r="G6" s="125" t="str">
        <x:v>OUTCOME</x:v>
      </x:c>
      <x:c r="H6" s="125"/>
      <x:c r="I6" s="125"/>
      <x:c r="J6" s="125"/>
      <x:c r="K6" s="41"/>
      <x:c r="L6" s="41"/>
      <x:c r="M6" s="41"/>
      <x:c r="N6" s="41"/>
    </x:row>
    <x:row r="7">
      <x:c r="A7" s="43" t="str">
        <x:v>PV degradation</x:v>
      </x:c>
      <x:c r="B7" s="88" t="n">
        <x:v>0.005</x:v>
      </x:c>
      <x:c r="C7" s="43" t="str">
        <x:v>% p.a.</x:v>
      </x:c>
      <x:c r="D7" s="43" t="str">
        <x:v>PV generation declines gradually over time.</x:v>
      </x:c>
      <x:c r="E7" s="43" t="str">
        <x:v>Illustrative teaching assumption</x:v>
      </x:c>
      <x:c r="F7" s="43"/>
      <x:c r="G7" s="43" t="str">
        <x:v>Interpret the case data and explain how self-consumption affects the economic value of solar generation.</x:v>
      </x:c>
      <x:c r="H7" s="43"/>
      <x:c r="I7" s="43"/>
      <x:c r="J7" s="43"/>
      <x:c r="K7" s="41"/>
      <x:c r="L7" s="41"/>
      <x:c r="M7" s="41"/>
      <x:c r="N7" s="41"/>
    </x:row>
    <x:row r="8">
      <x:c r="A8" s="43" t="str">
        <x:v>Maintenance escalation</x:v>
      </x:c>
      <x:c r="B8" s="88" t="n">
        <x:v>0.05</x:v>
      </x:c>
      <x:c r="C8" s="43" t="str">
        <x:v>% p.a.</x:v>
      </x:c>
      <x:c r="D8" s="43" t="str">
        <x:v>Future O&amp;M costs rise over time.</x:v>
      </x:c>
      <x:c r="E8" s="43" t="str">
        <x:v>Illustrative teaching assumption</x:v>
      </x:c>
      <x:c r="F8" s="43"/>
      <x:c r="G8" s="43"/>
      <x:c r="H8" s="43"/>
      <x:c r="I8" s="43"/>
      <x:c r="J8" s="43"/>
      <x:c r="K8" s="41"/>
      <x:c r="L8" s="41"/>
      <x:c r="M8" s="41"/>
      <x:c r="N8" s="41"/>
    </x:row>
    <x:row r="9">
      <x:c r="A9" s="43" t="str">
        <x:v>Analysis period</x:v>
      </x:c>
      <x:c r="B9" s="89" t="n">
        <x:v>20</x:v>
      </x:c>
      <x:c r="C9" s="43" t="str">
        <x:v>years</x:v>
      </x:c>
      <x:c r="D9" s="43" t="str">
        <x:v>Period over which long-term value is considered.</x:v>
      </x:c>
      <x:c r="E9" s="43" t="str">
        <x:v>Teaching horizon</x:v>
      </x:c>
      <x:c r="F9" s="43"/>
      <x:c r="G9" s="125" t="str">
        <x:v>EVIDENCE</x:v>
      </x:c>
      <x:c r="H9" s="125"/>
      <x:c r="I9" s="125"/>
      <x:c r="J9" s="125"/>
      <x:c r="K9" s="41"/>
      <x:c r="L9" s="41"/>
      <x:c r="M9" s="41"/>
      <x:c r="N9" s="41"/>
    </x:row>
    <x:row r="10">
      <x:c r="A10" s="43" t="str">
        <x:v>Do not calculate yet. Read the inputs and distinguish supplier estimates from economic assumptions.</x:v>
      </x:c>
      <x:c r="B10" s="43"/>
      <x:c r="C10" s="43"/>
      <x:c r="D10" s="43"/>
      <x:c r="E10" s="43"/>
      <x:c r="F10" s="43"/>
      <x:c r="G10" s="43" t="str">
        <x:v>Prediction response + explanation distinguishing installed capacity, gross generation and useful generation.</x:v>
      </x:c>
      <x:c r="H10" s="43"/>
      <x:c r="I10" s="43"/>
      <x:c r="J10" s="43"/>
      <x:c r="K10" s="41"/>
      <x:c r="L10" s="41"/>
      <x:c r="M10" s="41"/>
      <x:c r="N10" s="41"/>
    </x:row>
    <x:row r="11">
      <x:c r="A11" s="43"/>
      <x:c r="B11" s="43"/>
      <x:c r="C11" s="43"/>
      <x:c r="D11" s="43"/>
      <x:c r="E11" s="43"/>
      <x:c r="F11" s="43"/>
      <x:c r="G11" s="43"/>
      <x:c r="H11" s="43"/>
      <x:c r="I11" s="43"/>
      <x:c r="J11" s="43"/>
      <x:c r="K11" s="41"/>
      <x:c r="L11" s="41"/>
      <x:c r="M11" s="41"/>
      <x:c r="N11" s="41"/>
    </x:row>
    <x:row r="12">
      <x:c r="A12" s="48" t="str">
        <x:v>Proposal</x:v>
      </x:c>
      <x:c r="B12" s="48" t="str">
        <x:v>System A</x:v>
      </x:c>
      <x:c r="C12" s="48" t="str">
        <x:v>System B</x:v>
      </x:c>
      <x:c r="D12" s="48" t="str">
        <x:v>System C</x:v>
      </x:c>
      <x:c r="E12" s="48" t="str">
        <x:v>Unit</x:v>
      </x:c>
      <x:c r="F12" s="48" t="str">
        <x:v>Interpretation</x:v>
      </x:c>
      <x:c r="G12" s="125" t="str">
        <x:v>FORMATIVE / ASSESSMENT CRITERIA</x:v>
      </x:c>
      <x:c r="H12" s="125"/>
      <x:c r="I12" s="125"/>
      <x:c r="J12" s="125"/>
      <x:c r="K12" s="41"/>
      <x:c r="L12" s="41"/>
      <x:c r="M12" s="41"/>
      <x:c r="N12" s="41"/>
    </x:row>
    <x:row r="13">
      <x:c r="A13" s="43" t="str">
        <x:v>Installed cost</x:v>
      </x:c>
      <x:c r="B13" s="93" t="n">
        <x:v>650000</x:v>
      </x:c>
      <x:c r="C13" s="93" t="n">
        <x:v>820000</x:v>
      </x:c>
      <x:c r="D13" s="93" t="n">
        <x:v>990000</x:v>
      </x:c>
      <x:c r="E13" s="43" t="str">
        <x:v>R</x:v>
      </x:c>
      <x:c r="F13" s="43" t="str">
        <x:v>Up-front investment</x:v>
      </x:c>
      <x:c r="G13" s="43" t="str">
        <x:v>Identify case assumptions; explain why a larger system is not automatically the better investment.</x:v>
      </x:c>
      <x:c r="H13" s="43"/>
      <x:c r="I13" s="43"/>
      <x:c r="J13" s="43"/>
      <x:c r="K13" s="41"/>
      <x:c r="L13" s="41"/>
      <x:c r="M13" s="41"/>
      <x:c r="N13" s="41"/>
    </x:row>
    <x:row r="14">
      <x:c r="A14" s="43" t="str">
        <x:v>System size</x:v>
      </x:c>
      <x:c r="B14" s="91" t="n">
        <x:v>60</x:v>
      </x:c>
      <x:c r="C14" s="91" t="n">
        <x:v>80</x:v>
      </x:c>
      <x:c r="D14" s="91" t="n">
        <x:v>100</x:v>
      </x:c>
      <x:c r="E14" s="43" t="str">
        <x:v>kWp</x:v>
      </x:c>
      <x:c r="F14" s="43" t="str">
        <x:v>Nameplate capacity</x:v>
      </x:c>
      <x:c r="G14" s="43"/>
      <x:c r="H14" s="43"/>
      <x:c r="I14" s="43"/>
      <x:c r="J14" s="43"/>
      <x:c r="K14" s="41"/>
      <x:c r="L14" s="41"/>
      <x:c r="M14" s="41"/>
      <x:c r="N14" s="41"/>
    </x:row>
    <x:row r="15">
      <x:c r="A15" s="43" t="str">
        <x:v>Year-1 generation</x:v>
      </x:c>
      <x:c r="B15" s="91" t="n">
        <x:v>92000</x:v>
      </x:c>
      <x:c r="C15" s="91" t="n">
        <x:v>121000</x:v>
      </x:c>
      <x:c r="D15" s="91" t="n">
        <x:v>147000</x:v>
      </x:c>
      <x:c r="E15" s="43" t="str">
        <x:v>kWh</x:v>
      </x:c>
      <x:c r="F15" s="43" t="str">
        <x:v>Supplier estimate</x:v>
      </x:c>
      <x:c r="G15" s="43"/>
      <x:c r="H15" s="43"/>
      <x:c r="I15" s="43"/>
      <x:c r="J15" s="43"/>
      <x:c r="K15" s="41"/>
      <x:c r="L15" s="41"/>
      <x:c r="M15" s="41"/>
      <x:c r="N15" s="41"/>
    </x:row>
    <x:row r="16">
      <x:c r="A16" s="43" t="str">
        <x:v>Self-consumption</x:v>
      </x:c>
      <x:c r="B16" s="94" t="n">
        <x:v>0.9</x:v>
      </x:c>
      <x:c r="C16" s="94" t="n">
        <x:v>0.85</x:v>
      </x:c>
      <x:c r="D16" s="94" t="n">
        <x:v>0.78</x:v>
      </x:c>
      <x:c r="E16" s="43" t="str">
        <x:v>%</x:v>
      </x:c>
      <x:c r="F16" s="43" t="str">
        <x:v>Share of PV generation used on site</x:v>
      </x:c>
      <x:c r="G16" s="43"/>
      <x:c r="H16" s="43"/>
      <x:c r="I16" s="43"/>
      <x:c r="J16" s="43"/>
      <x:c r="K16" s="41"/>
      <x:c r="L16" s="41"/>
      <x:c r="M16" s="41"/>
      <x:c r="N16" s="41"/>
    </x:row>
    <x:row r="17">
      <x:c r="A17" s="43" t="str">
        <x:v>Year-1 maintenance</x:v>
      </x:c>
      <x:c r="B17" s="93" t="n">
        <x:v>9000</x:v>
      </x:c>
      <x:c r="C17" s="93" t="n">
        <x:v>11000</x:v>
      </x:c>
      <x:c r="D17" s="93" t="n">
        <x:v>14000</x:v>
      </x:c>
      <x:c r="E17" s="43" t="str">
        <x:v>R/year</x:v>
      </x:c>
      <x:c r="F17" s="43" t="str">
        <x:v>Ongoing operating cost</x:v>
      </x:c>
      <x:c r="G17" s="43"/>
      <x:c r="H17" s="43"/>
      <x:c r="I17" s="43"/>
      <x:c r="J17" s="43"/>
      <x:c r="K17" s="41"/>
      <x:c r="L17" s="41"/>
      <x:c r="M17" s="41"/>
      <x:c r="N17" s="41"/>
    </x:row>
    <x:row r="18">
      <x:c r="A18" s="43"/>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70" t="str">
        <x:v>Self-consumption — the key operating concept</x:v>
      </x:c>
      <x:c r="B20" s="70"/>
      <x:c r="C20" s="70"/>
      <x:c r="D20" s="70"/>
      <x:c r="E20" s="70"/>
      <x:c r="F20" s="70"/>
      <x:c r="G20" s="126" t="str">
        <x:v>SOUTH AFRICAN CASE NOTE</x:v>
      </x:c>
      <x:c r="H20" s="126"/>
      <x:c r="I20" s="126"/>
      <x:c r="J20" s="126"/>
      <x:c r="K20" s="41"/>
      <x:c r="L20" s="41"/>
      <x:c r="M20" s="41"/>
      <x:c r="N20" s="41"/>
    </x:row>
    <x:row r="21">
      <x:c r="A21" s="43" t="str">
        <x:v>Self-consumption is the proportion of solar generation that Cape Manufacturing can use when it is produced. In this simplified teaching case, generation that cannot be used on site has no economic value. A larger array can therefore generate more electricity without necessarily creating the best investment.</x:v>
      </x:c>
      <x:c r="B21" s="43"/>
      <x:c r="C21" s="43"/>
      <x:c r="D21" s="43"/>
      <x:c r="E21" s="43"/>
      <x:c r="F21" s="43"/>
      <x:c r="G21" s="43" t="str">
        <x:v>All monetary values are in South African rand (R). The electricity tariff, escalation rate, discount rate and other parameters are teaching-case assumptions, not forecasts. VAT, tax, financing and feed-in revenue are outside the scope of this simplified model unless explicitly introduced.</x:v>
      </x:c>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x:c r="B23" s="43"/>
      <x:c r="C23" s="43"/>
      <x:c r="D23" s="43"/>
      <x:c r="E23" s="43"/>
      <x:c r="F23" s="43"/>
      <x:c r="G23" s="43"/>
      <x:c r="H23" s="43"/>
      <x:c r="I23" s="43"/>
      <x:c r="J23" s="43"/>
      <x:c r="K23" s="41"/>
      <x:c r="L23" s="41"/>
      <x:c r="M23" s="41"/>
      <x:c r="N23" s="41"/>
    </x:row>
    <x:row r="24">
      <x:c r="A24" s="43" t="str">
        <x:v>Prediction checkpoint</x:v>
      </x:c>
      <x:c r="B24" s="43"/>
      <x:c r="C24" s="43"/>
      <x:c r="D24" s="43"/>
      <x:c r="E24" s="43"/>
      <x:c r="F24" s="43"/>
      <x:c r="G24" s="43"/>
      <x:c r="H24" s="43"/>
      <x:c r="I24" s="43"/>
      <x:c r="J24" s="43"/>
      <x:c r="K24" s="41"/>
      <x:c r="L24" s="41"/>
      <x:c r="M24" s="41"/>
      <x:c r="N24" s="41"/>
    </x:row>
    <x:row r="25">
      <x:c r="A25" s="43" t="str">
        <x:v>Before modelling, which metric would you inspect first: Installed Cost, Size, Gross Generation, Annual Saving or Payback? Record your choice on the Google Site and revisit it after the analysis.</x:v>
      </x:c>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G36" s="8"/>
      <x:c r="H36" s="8"/>
      <x:c r="I36" s="8"/>
      <x:c r="J36" s="8"/>
    </x:row>
    <x:row r="37">
      <x:c r="G37" s="8"/>
      <x:c r="H37" s="8"/>
      <x:c r="I37" s="8"/>
      <x:c r="J37" s="8"/>
    </x:row>
    <x:row r="38">
      <x:c r="G38" s="8"/>
      <x:c r="H38" s="8"/>
      <x:c r="I38" s="8"/>
      <x:c r="J38" s="8"/>
    </x:row>
    <x:row r="39">
      <x:c r="G39" s="8"/>
      <x:c r="H39" s="8"/>
      <x:c r="I39" s="8"/>
      <x:c r="J39" s="8"/>
    </x:row>
    <x:row r="40">
      <x:c r="G40" s="8"/>
      <x:c r="H40" s="8"/>
      <x:c r="I40" s="8"/>
      <x:c r="J40" s="8"/>
    </x:row>
  </x:sheetData>
  <x:mergeCells>
    <x:mergeCell ref="A1:F1"/>
    <x:mergeCell ref="A20:F20"/>
    <x:mergeCell ref="A21:F23"/>
    <x:mergeCell ref="G2:J2"/>
    <x:mergeCell ref="G3:J3"/>
    <x:mergeCell ref="G4:J5"/>
    <x:mergeCell ref="G6:J6"/>
    <x:mergeCell ref="G7:J8"/>
    <x:mergeCell ref="G9:J9"/>
    <x:mergeCell ref="G10:J11"/>
    <x:mergeCell ref="G12:J12"/>
    <x:mergeCell ref="G13:J14"/>
    <x:mergeCell ref="G20:J20"/>
    <x:mergeCell ref="G21:J24"/>
  </x:mergeCells>
  <x:pageMargins left="0.7" right="0.7" top="0.75" bottom="0.75" header="0.3" footer="0.3"/>
</x:worksheet>
</file>

<file path=xl/worksheets/sheet3.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02 · Build — Your model | complete the yellow cells</x:v>
      </x:c>
      <x:c r="B1" s="72"/>
      <x:c r="C1" s="72"/>
      <x:c r="D1" s="72"/>
      <x:c r="E1" s="72"/>
      <x:c r="F1" s="72"/>
      <x:c r="G1" s="43"/>
      <x:c r="H1" s="43"/>
      <x:c r="I1" s="43"/>
      <x:c r="J1" s="43"/>
      <x:c r="K1" s="41"/>
      <x:c r="L1" s="41"/>
      <x:c r="M1" s="41"/>
      <x:c r="N1" s="41"/>
    </x:row>
    <x:row r="2">
      <x:c r="A2" s="43"/>
      <x:c r="B2" s="43"/>
      <x:c r="C2" s="43"/>
      <x:c r="D2" s="43"/>
      <x:c r="E2" s="43"/>
      <x:c r="F2" s="43"/>
      <x:c r="G2" s="112" t="str">
        <x:v>02 · BUILD | OBE learning contract</x:v>
      </x:c>
      <x:c r="H2" s="112"/>
      <x:c r="I2" s="112"/>
      <x:c r="J2" s="112"/>
      <x:c r="K2" s="41"/>
      <x:c r="L2" s="41"/>
      <x:c r="M2" s="41"/>
      <x:c r="N2" s="41"/>
    </x:row>
    <x:row r="3">
      <x:c r="A3" s="48" t="str">
        <x:v>Metric</x:v>
      </x:c>
      <x:c r="B3" s="48" t="str">
        <x:v>System A</x:v>
      </x:c>
      <x:c r="C3" s="48" t="str">
        <x:v>System B</x:v>
      </x:c>
      <x:c r="D3" s="48" t="str">
        <x:v>System C</x:v>
      </x:c>
      <x:c r="E3" s="48" t="str">
        <x:v>Formula / prompt</x:v>
      </x:c>
      <x:c r="F3" s="101" t="str">
        <x:v>FORMATIVE FEEDBACK — diagnose before continuing</x:v>
      </x:c>
      <x:c r="G3" s="125" t="str">
        <x:v>PURPOSE</x:v>
      </x:c>
      <x:c r="H3" s="125"/>
      <x:c r="I3" s="125"/>
      <x:c r="J3" s="125"/>
      <x:c r="K3" s="41"/>
      <x:c r="L3" s="41"/>
      <x:c r="M3" s="41"/>
      <x:c r="N3" s="41"/>
    </x:row>
    <x:row r="4">
      <x:c r="A4" s="43" t="str">
        <x:v>Useful generation — Year 1</x:v>
      </x:c>
      <x:c r="B4" s="77" t="n">
        <x:f>'Case Data'!B15*'Case Data'!B16</x:f>
        <x:v>82800</x:v>
      </x:c>
      <x:c r="C4" s="77" t="n">
        <x:f>'Case Data'!C15*'Case Data'!C16</x:f>
        <x:v>102850</x:v>
      </x:c>
      <x:c r="D4" s="77" t="n">
        <x:f>'Case Data'!D15*'Case Data'!D16</x:f>
        <x:v>114660</x:v>
      </x:c>
      <x:c r="E4" s="43" t="str">
        <x:v>Year-1 generation × self-consumption</x:v>
      </x:c>
      <x:c r="F4" s="102" t="str">
        <x:v>Check: 82,800 / 102,850 / 114,660 kWh</x:v>
      </x:c>
      <x:c r="G4" s="43" t="str">
        <x:v>Convert supplier and case data into comparable financial measures using an auditable spreadsheet.</x:v>
      </x:c>
      <x:c r="H4" s="43"/>
      <x:c r="I4" s="43"/>
      <x:c r="J4" s="43"/>
      <x:c r="K4" s="41"/>
      <x:c r="L4" s="41"/>
      <x:c r="M4" s="41"/>
      <x:c r="N4" s="41"/>
    </x:row>
    <x:row r="5">
      <x:c r="A5" s="43" t="str">
        <x:v>Gross saving — Year 1</x:v>
      </x:c>
      <x:c r="B5" s="107" t="n">
        <x:f>B4*'Case Data'!$B$4</x:f>
        <x:v>231839.99999999997</x:v>
      </x:c>
      <x:c r="C5" s="107" t="n">
        <x:f>C4*'Case Data'!$B$4</x:f>
        <x:v>287980</x:v>
      </x:c>
      <x:c r="D5" s="107" t="n">
        <x:f>D4*'Case Data'!$B$4</x:f>
        <x:v>321048</x:v>
      </x:c>
      <x:c r="E5" s="43" t="str">
        <x:v>Useful generation × current tariff</x:v>
      </x:c>
      <x:c r="F5" s="102" t="str">
        <x:v>Check: R231,840 / R287,980 / R321,048</x:v>
      </x:c>
      <x:c r="G5" s="43"/>
      <x:c r="H5" s="43"/>
      <x:c r="I5" s="43"/>
      <x:c r="J5" s="43"/>
      <x:c r="K5" s="41"/>
      <x:c r="L5" s="41"/>
      <x:c r="M5" s="41"/>
      <x:c r="N5" s="41"/>
    </x:row>
    <x:row r="6">
      <x:c r="A6" s="43" t="str">
        <x:v>Net saving — Year 1</x:v>
      </x:c>
      <x:c r="B6" s="107" t="n">
        <x:f>B5-'Case Data'!B17</x:f>
        <x:v>222839.99999999997</x:v>
      </x:c>
      <x:c r="C6" s="107" t="n">
        <x:f>C5-'Case Data'!C17</x:f>
        <x:v>276980</x:v>
      </x:c>
      <x:c r="D6" s="107" t="n">
        <x:f>D5-'Case Data'!D17</x:f>
        <x:v>307048</x:v>
      </x:c>
      <x:c r="E6" s="43" t="str">
        <x:v>Gross saving − Year-1 maintenance</x:v>
      </x:c>
      <x:c r="F6" s="102" t="str">
        <x:v>Check: R222,840 / R276,980 / R307,048</x:v>
      </x:c>
      <x:c r="G6" s="125" t="str">
        <x:v>OUTCOME</x:v>
      </x:c>
      <x:c r="H6" s="125"/>
      <x:c r="I6" s="125"/>
      <x:c r="J6" s="125"/>
      <x:c r="K6" s="41"/>
      <x:c r="L6" s="41"/>
      <x:c r="M6" s="41"/>
      <x:c r="N6" s="41"/>
    </x:row>
    <x:row r="7">
      <x:c r="A7" s="43" t="str">
        <x:v>Simple payback</x:v>
      </x:c>
      <x:c r="B7" s="108" t="n">
        <x:f>'Case Data'!B13/B6</x:f>
        <x:v>2.9168910429007364</x:v>
      </x:c>
      <x:c r="C7" s="108" t="n">
        <x:f>'Case Data'!C13/C6</x:f>
        <x:v>2.9605025633619757</x:v>
      </x:c>
      <x:c r="D7" s="108" t="n">
        <x:f>'Case Data'!D13/D6</x:f>
        <x:v>3.2242515828144134</x:v>
      </x:c>
      <x:c r="E7" s="43" t="str">
        <x:v>Installed cost ÷ net saving</x:v>
      </x:c>
      <x:c r="F7" s="102" t="str">
        <x:v>Check: 2.92 / 2.96 / 3.22 years</x:v>
      </x:c>
      <x:c r="G7" s="43" t="str">
        <x:v>Construct an auditable spreadsheet model that converts operational solar data into comparable Year-1 financial measures.</x:v>
      </x:c>
      <x:c r="H7" s="43"/>
      <x:c r="I7" s="43"/>
      <x:c r="J7" s="43"/>
      <x:c r="K7" s="41"/>
      <x:c r="L7" s="41"/>
      <x:c r="M7" s="41"/>
      <x:c r="N7" s="41"/>
    </x:row>
    <x:row r="8">
      <x:c r="A8" s="43" t="str">
        <x:v>Rank by simple payback</x:v>
      </x:c>
      <x:c r="B8" s="80" t="n">
        <x:f>RANK.EQ(B7,$B$7:$D$7,1)</x:f>
        <x:v>1</x:v>
      </x:c>
      <x:c r="C8" s="80" t="n">
        <x:f>RANK.EQ(C7,$B$7:$D$7,1)</x:f>
        <x:v>2</x:v>
      </x:c>
      <x:c r="D8" s="80" t="n">
        <x:f>RANK.EQ(D7,$B$7:$D$7,1)</x:f>
        <x:v>3</x:v>
      </x:c>
      <x:c r="E8" s="43" t="str">
        <x:v>1 = shortest payback</x:v>
      </x:c>
      <x:c r="F8" s="102" t="str">
        <x:v>Check: 1 / 2 / 3</x:v>
      </x:c>
      <x:c r="G8" s="43"/>
      <x:c r="H8" s="43"/>
      <x:c r="I8" s="43"/>
      <x:c r="J8" s="43"/>
      <x:c r="K8" s="41"/>
      <x:c r="L8" s="41"/>
      <x:c r="M8" s="41"/>
      <x:c r="N8" s="41"/>
    </x:row>
    <x:row r="9">
      <x:c r="A9" s="43"/>
      <x:c r="B9" s="43"/>
      <x:c r="C9" s="43"/>
      <x:c r="D9" s="43"/>
      <x:c r="E9" s="43"/>
      <x:c r="F9" s="43"/>
      <x:c r="G9" s="125" t="str">
        <x:v>EVIDENCE</x:v>
      </x:c>
      <x:c r="H9" s="125"/>
      <x:c r="I9" s="125"/>
      <x:c r="J9" s="125"/>
      <x:c r="K9" s="41"/>
      <x:c r="L9" s="41"/>
      <x:c r="M9" s="41"/>
      <x:c r="N9" s="41"/>
    </x:row>
    <x:row r="10">
      <x:c r="A10" s="43" t="str">
        <x:v>Visual communication task</x:v>
      </x:c>
      <x:c r="B10" s="43"/>
      <x:c r="C10" s="43"/>
      <x:c r="D10" s="43"/>
      <x:c r="E10" s="43"/>
      <x:c r="F10" s="43"/>
      <x:c r="G10" s="43" t="str">
        <x:v>Completed Your Model!B4:D8 + one executive comparison chart + one-sentence design rationale.</x:v>
      </x:c>
      <x:c r="H10" s="43"/>
      <x:c r="I10" s="43"/>
      <x:c r="J10" s="43"/>
      <x:c r="K10" s="41"/>
      <x:c r="L10" s="41"/>
      <x:c r="M10" s="41"/>
      <x:c r="N10" s="41"/>
    </x:row>
    <x:row r="11">
      <x:c r="A11" s="70" t="str">
        <x:v>Create one chart an executive can interpret within five seconds. If charting payback, use proposal names B3:D3 and payback values B7:D7. Give the chart a decision-focused title.</x:v>
      </x:c>
      <x:c r="B11" s="70"/>
      <x:c r="C11" s="70"/>
      <x:c r="D11" s="70"/>
      <x:c r="E11" s="70"/>
      <x:c r="F11" s="70"/>
      <x:c r="G11" s="43"/>
      <x:c r="H11" s="43"/>
      <x:c r="I11" s="43"/>
      <x:c r="J11" s="43"/>
      <x:c r="K11" s="41"/>
      <x:c r="L11" s="41"/>
      <x:c r="M11" s="41"/>
      <x:c r="N11" s="41"/>
    </x:row>
    <x:row r="12">
      <x:c r="A12" s="43"/>
      <x:c r="B12" s="43"/>
      <x:c r="C12" s="43"/>
      <x:c r="D12" s="43"/>
      <x:c r="E12" s="43"/>
      <x:c r="F12" s="43"/>
      <x:c r="G12" s="125" t="str">
        <x:v>FORMATIVE / ASSESSMENT CRITERIA</x:v>
      </x:c>
      <x:c r="H12" s="125"/>
      <x:c r="I12" s="125"/>
      <x:c r="J12" s="125"/>
      <x:c r="K12" s="41"/>
      <x:c r="L12" s="41"/>
      <x:c r="M12" s="41"/>
      <x:c r="N12" s="41"/>
    </x:row>
    <x:row r="13">
      <x:c r="A13" s="43" t="str">
        <x:v>Design rationale</x:v>
      </x:c>
      <x:c r="B13" s="43"/>
      <x:c r="C13" s="43"/>
      <x:c r="D13" s="43"/>
      <x:c r="E13" s="43"/>
      <x:c r="F13" s="43"/>
      <x:c r="G13" s="43" t="str">
        <x:v>Correct useful generation, gross/net saving and payback; appropriate references and formats; chart supports the decision.</x:v>
      </x:c>
      <x:c r="H13" s="43"/>
      <x:c r="I13" s="43"/>
      <x:c r="J13" s="43"/>
      <x:c r="K13" s="41"/>
      <x:c r="L13" s="41"/>
      <x:c r="M13" s="41"/>
      <x:c r="N13" s="41"/>
    </x:row>
    <x:row r="14">
      <x:c r="A14" s="43" t="str">
        <x:v>I chose to show __________________ because ________________________________.</x:v>
      </x:c>
      <x:c r="B14" s="43"/>
      <x:c r="C14" s="43"/>
      <x:c r="D14" s="43"/>
      <x:c r="E14" s="43"/>
      <x:c r="F14" s="43"/>
      <x:c r="G14" s="43"/>
      <x:c r="H14" s="43"/>
      <x:c r="I14" s="43"/>
      <x:c r="J14" s="43"/>
      <x:c r="K14" s="41"/>
      <x:c r="L14" s="41"/>
      <x:c r="M14" s="41"/>
      <x:c r="N14" s="41"/>
    </x:row>
    <x:row r="15">
      <x:c r="A15" s="43"/>
      <x:c r="B15" s="43"/>
      <x:c r="C15" s="43"/>
      <x:c r="D15" s="43"/>
      <x:c r="E15" s="43"/>
      <x:c r="F15" s="43"/>
      <x:c r="G15" s="43"/>
      <x:c r="H15" s="43"/>
      <x:c r="I15" s="43"/>
      <x:c r="J15" s="43"/>
      <x:c r="K15" s="41"/>
      <x:c r="L15" s="41"/>
      <x:c r="M15" s="41"/>
      <x:c r="N15" s="41"/>
    </x:row>
    <x:row r="16">
      <x:c r="A16" s="43"/>
      <x:c r="B16" s="43"/>
      <x:c r="C16" s="43"/>
      <x:c r="D16" s="43"/>
      <x:c r="E16" s="43"/>
      <x:c r="F16" s="43"/>
      <x:c r="G16" s="43"/>
      <x:c r="H16" s="43"/>
      <x:c r="I16" s="43"/>
      <x:c r="J16" s="43"/>
      <x:c r="K16" s="41"/>
      <x:c r="L16" s="41"/>
      <x:c r="M16" s="41"/>
      <x:c r="N16" s="41"/>
    </x:row>
    <x:row r="17">
      <x:c r="A17" s="43" t="str">
        <x:v>Excel skills practised</x:v>
      </x:c>
      <x:c r="B17" s="43"/>
      <x:c r="C17" s="43"/>
      <x:c r="D17" s="43"/>
      <x:c r="E17" s="43"/>
      <x:c r="F17" s="43"/>
      <x:c r="G17" s="43"/>
      <x:c r="H17" s="43"/>
      <x:c r="I17" s="43"/>
      <x:c r="J17" s="43"/>
      <x:c r="K17" s="41"/>
      <x:c r="L17" s="41"/>
      <x:c r="M17" s="41"/>
      <x:c r="N17" s="41"/>
    </x:row>
    <x:row r="18">
      <x:c r="A18" s="43" t="str">
        <x:v>Cross-sheet references • relative references • absolute references • fill handle • number formatting • formula auditing • RANK.EQ</x:v>
      </x:c>
      <x:c r="B18" s="43"/>
      <x:c r="C18" s="43"/>
      <x:c r="D18" s="43"/>
      <x:c r="E18" s="43"/>
      <x:c r="F18" s="43"/>
      <x:c r="G18" s="43"/>
      <x:c r="H18" s="43"/>
      <x:c r="I18" s="43"/>
      <x:c r="J18" s="43"/>
      <x:c r="K18" s="41"/>
      <x:c r="L18" s="41"/>
      <x:c r="M18" s="41"/>
      <x:c r="N18" s="41"/>
    </x:row>
    <x:row r="19">
      <x:c r="A19" s="43" t="str">
        <x:v>Platform note</x:v>
      </x:c>
      <x:c r="B19" s="43"/>
      <x:c r="C19" s="43"/>
      <x:c r="D19" s="43"/>
      <x:c r="E19" s="43"/>
      <x:c r="F19" s="43"/>
      <x:c r="G19" s="43"/>
      <x:c r="H19" s="43"/>
      <x:c r="I19" s="43"/>
      <x:c r="J19" s="43"/>
      <x:c r="K19" s="41"/>
      <x:c r="L19" s="41"/>
      <x:c r="M19" s="41"/>
      <x:c r="N19" s="41"/>
    </x:row>
    <x:row r="20">
      <x:c r="A20" s="43" t="str">
        <x:v>All formulas on this sheet are identical in Excel and Google Sheets. Interface differences for formatting, fill commands and chart creation are shown on the Google Site.</x:v>
      </x:c>
      <x:c r="B20" s="43"/>
      <x:c r="C20" s="43"/>
      <x:c r="D20" s="43"/>
      <x:c r="E20" s="43"/>
      <x:c r="F20" s="43"/>
      <x:c r="G20" s="43"/>
      <x:c r="H20" s="43"/>
      <x:c r="I20" s="43"/>
      <x:c r="J20" s="43"/>
      <x:c r="K20" s="41"/>
      <x:c r="L20" s="41"/>
      <x:c r="M20" s="41"/>
      <x:c r="N20" s="41"/>
    </x:row>
    <x:row r="21">
      <x:c r="A21" s="43"/>
      <x:c r="B21" s="43"/>
      <x:c r="C21" s="43"/>
      <x:c r="D21" s="43"/>
      <x:c r="E21" s="43"/>
      <x:c r="F21" s="43"/>
      <x:c r="G21" s="43"/>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x:c r="B23" s="43"/>
      <x:c r="C23" s="43"/>
      <x:c r="D23" s="43"/>
      <x:c r="E23" s="43"/>
      <x:c r="F23" s="43"/>
      <x:c r="G23" s="43"/>
      <x:c r="H23" s="43"/>
      <x:c r="I23" s="43"/>
      <x:c r="J23" s="43"/>
      <x:c r="K23" s="41"/>
      <x:c r="L23" s="41"/>
      <x:c r="M23" s="41"/>
      <x:c r="N23" s="41"/>
    </x:row>
    <x:row r="24">
      <x:c r="A24" s="43"/>
      <x:c r="B24" s="43"/>
      <x:c r="C24" s="43"/>
      <x:c r="D24" s="43"/>
      <x:c r="E24" s="43"/>
      <x:c r="F24" s="43"/>
      <x:c r="G24" s="43"/>
      <x:c r="H24" s="43"/>
      <x:c r="I24" s="43"/>
      <x:c r="J24" s="43"/>
      <x:c r="K24" s="41"/>
      <x:c r="L24" s="41"/>
      <x:c r="M24" s="41"/>
      <x:c r="N24" s="41"/>
    </x:row>
    <x:row r="25">
      <x:c r="A25" s="43"/>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A36" s="8"/>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11:F11"/>
    <x:mergeCell ref="G2:J2"/>
    <x:mergeCell ref="G3:J3"/>
    <x:mergeCell ref="G4:J5"/>
    <x:mergeCell ref="G6:J6"/>
    <x:mergeCell ref="G7:J8"/>
    <x:mergeCell ref="G9:J9"/>
    <x:mergeCell ref="G10:J11"/>
    <x:mergeCell ref="G12:J12"/>
    <x:mergeCell ref="G13:J14"/>
  </x:mergeCells>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03 · Test — Sensitivity &amp; assumption interrogation</x:v>
      </x:c>
      <x:c r="B1" s="72"/>
      <x:c r="C1" s="72"/>
      <x:c r="D1" s="72"/>
      <x:c r="E1" s="72"/>
      <x:c r="F1" s="72"/>
      <x:c r="G1" s="43"/>
      <x:c r="H1" s="43"/>
      <x:c r="I1" s="43"/>
      <x:c r="J1" s="43"/>
      <x:c r="K1" s="41"/>
      <x:c r="L1" s="41"/>
      <x:c r="M1" s="41"/>
      <x:c r="N1" s="41"/>
    </x:row>
    <x:row r="2">
      <x:c r="A2" s="43"/>
      <x:c r="B2" s="43"/>
      <x:c r="C2" s="43"/>
      <x:c r="D2" s="43"/>
      <x:c r="E2" s="43"/>
      <x:c r="F2" s="43"/>
      <x:c r="G2" s="112" t="str">
        <x:v>03 · TEST | OBE learning contract</x:v>
      </x:c>
      <x:c r="H2" s="112"/>
      <x:c r="I2" s="112"/>
      <x:c r="J2" s="112"/>
      <x:c r="K2" s="41"/>
      <x:c r="L2" s="41"/>
      <x:c r="M2" s="41"/>
      <x:c r="N2" s="41"/>
    </x:row>
    <x:row r="3">
      <x:c r="A3" s="43" t="str">
        <x:v>The Production Manager challenges System C's 78% self-consumption assumption. Use the Google Site's supplied 20-year NPV formulas in B8:E8, then fill them down through row 14. Your task is to use and interrogate the discounted-cash-flow model, not build the full 20-year engine from first principles.</x:v>
      </x:c>
      <x:c r="B3" s="43"/>
      <x:c r="C3" s="43"/>
      <x:c r="D3" s="43"/>
      <x:c r="E3" s="43"/>
      <x:c r="F3" s="43"/>
      <x:c r="G3" s="125" t="str">
        <x:v>PURPOSE</x:v>
      </x:c>
      <x:c r="H3" s="125"/>
      <x:c r="I3" s="125"/>
      <x:c r="J3" s="125"/>
      <x:c r="K3" s="41"/>
      <x:c r="L3" s="41"/>
      <x:c r="M3" s="41"/>
      <x:c r="N3" s="41"/>
    </x:row>
    <x:row r="4">
      <x:c r="A4" s="43"/>
      <x:c r="B4" s="43"/>
      <x:c r="C4" s="43"/>
      <x:c r="D4" s="43"/>
      <x:c r="E4" s="43"/>
      <x:c r="F4" s="43"/>
      <x:c r="G4" s="43" t="str">
        <x:v>Move beyond a single spreadsheet answer by testing whether the decision is robust to uncertainty.</x:v>
      </x:c>
      <x:c r="H4" s="43"/>
      <x:c r="I4" s="43"/>
      <x:c r="J4" s="43"/>
      <x:c r="K4" s="41"/>
      <x:c r="L4" s="41"/>
      <x:c r="M4" s="41"/>
      <x:c r="N4" s="41"/>
    </x:row>
    <x:row r="5">
      <x:c r="A5" s="43" t="str">
        <x:v>Base-case tension: System A has the shortest payback (~2.92 years); System C has the highest base-case 20-year NPV (~R2.871m).</x:v>
      </x:c>
      <x:c r="B5" s="43"/>
      <x:c r="C5" s="43"/>
      <x:c r="D5" s="43"/>
      <x:c r="E5" s="43"/>
      <x:c r="F5" s="43"/>
      <x:c r="G5" s="43"/>
      <x:c r="H5" s="43"/>
      <x:c r="I5" s="43"/>
      <x:c r="J5" s="43"/>
      <x:c r="K5" s="41"/>
      <x:c r="L5" s="41"/>
      <x:c r="M5" s="41"/>
      <x:c r="N5" s="41"/>
    </x:row>
    <x:row r="6">
      <x:c r="A6" s="43"/>
      <x:c r="B6" s="43"/>
      <x:c r="C6" s="43"/>
      <x:c r="D6" s="43"/>
      <x:c r="E6" s="43"/>
      <x:c r="F6" s="43"/>
      <x:c r="G6" s="125" t="str">
        <x:v>OUTCOME</x:v>
      </x:c>
      <x:c r="H6" s="125"/>
      <x:c r="I6" s="125"/>
      <x:c r="J6" s="125"/>
      <x:c r="K6" s="41"/>
      <x:c r="L6" s="41"/>
      <x:c r="M6" s="41"/>
      <x:c r="N6" s="41"/>
    </x:row>
    <x:row r="7">
      <x:c r="A7" s="48" t="str">
        <x:v>C self-consumption</x:v>
      </x:c>
      <x:c r="B7" s="48" t="str">
        <x:v>NPV A</x:v>
      </x:c>
      <x:c r="C7" s="48" t="str">
        <x:v>NPV B</x:v>
      </x:c>
      <x:c r="D7" s="48" t="str">
        <x:v>NPV C</x:v>
      </x:c>
      <x:c r="E7" s="48" t="str">
        <x:v>Highest NPV</x:v>
      </x:c>
      <x:c r="F7" s="43"/>
      <x:c r="G7" s="43" t="str">
        <x:v>Evaluate the sensitivity of an investment decision to a material operational assumption and interpret the implications for management.</x:v>
      </x:c>
      <x:c r="H7" s="43"/>
      <x:c r="I7" s="43"/>
      <x:c r="J7" s="43"/>
      <x:c r="K7" s="41"/>
      <x:c r="L7" s="41"/>
      <x:c r="M7" s="41"/>
      <x:c r="N7" s="41"/>
    </x:row>
    <x:row r="8">
      <x:c r="A8" s="111" t="n">
        <x:v>0.78</x:v>
      </x:c>
      <x:c r="B8"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8"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8" s="107" t="n">
        <x:f>-'Case Data'!$D$13+(('Case Data'!$D$15*(1-'Case Data'!$B$7)^0*$A8*'Case Data'!$B$4*(1+'Case Data'!$B$5)^0-'Case Data'!$D$17*(1+'Case Data'!$B$8)^0)/(1+'Case Data'!$B$6)^1)+(('Case Data'!$D$15*(1-'Case Data'!$B$7)^1*$A8*'Case Data'!$B$4*(1+'Case Data'!$B$5)^1-'Case Data'!$D$17*(1+'Case Data'!$B$8)^1)/(1+'Case Data'!$B$6)^2)+(('Case Data'!$D$15*(1-'Case Data'!$B$7)^2*$A8*'Case Data'!$B$4*(1+'Case Data'!$B$5)^2-'Case Data'!$D$17*(1+'Case Data'!$B$8)^2)/(1+'Case Data'!$B$6)^3)+(('Case Data'!$D$15*(1-'Case Data'!$B$7)^3*$A8*'Case Data'!$B$4*(1+'Case Data'!$B$5)^3-'Case Data'!$D$17*(1+'Case Data'!$B$8)^3)/(1+'Case Data'!$B$6)^4)+(('Case Data'!$D$15*(1-'Case Data'!$B$7)^4*$A8*'Case Data'!$B$4*(1+'Case Data'!$B$5)^4-'Case Data'!$D$17*(1+'Case Data'!$B$8)^4)/(1+'Case Data'!$B$6)^5)+(('Case Data'!$D$15*(1-'Case Data'!$B$7)^5*$A8*'Case Data'!$B$4*(1+'Case Data'!$B$5)^5-'Case Data'!$D$17*(1+'Case Data'!$B$8)^5)/(1+'Case Data'!$B$6)^6)+(('Case Data'!$D$15*(1-'Case Data'!$B$7)^6*$A8*'Case Data'!$B$4*(1+'Case Data'!$B$5)^6-'Case Data'!$D$17*(1+'Case Data'!$B$8)^6)/(1+'Case Data'!$B$6)^7)+(('Case Data'!$D$15*(1-'Case Data'!$B$7)^7*$A8*'Case Data'!$B$4*(1+'Case Data'!$B$5)^7-'Case Data'!$D$17*(1+'Case Data'!$B$8)^7)/(1+'Case Data'!$B$6)^8)+(('Case Data'!$D$15*(1-'Case Data'!$B$7)^8*$A8*'Case Data'!$B$4*(1+'Case Data'!$B$5)^8-'Case Data'!$D$17*(1+'Case Data'!$B$8)^8)/(1+'Case Data'!$B$6)^9)+(('Case Data'!$D$15*(1-'Case Data'!$B$7)^9*$A8*'Case Data'!$B$4*(1+'Case Data'!$B$5)^9-'Case Data'!$D$17*(1+'Case Data'!$B$8)^9)/(1+'Case Data'!$B$6)^10)+(('Case Data'!$D$15*(1-'Case Data'!$B$7)^10*$A8*'Case Data'!$B$4*(1+'Case Data'!$B$5)^10-'Case Data'!$D$17*(1+'Case Data'!$B$8)^10)/(1+'Case Data'!$B$6)^11)+(('Case Data'!$D$15*(1-'Case Data'!$B$7)^11*$A8*'Case Data'!$B$4*(1+'Case Data'!$B$5)^11-'Case Data'!$D$17*(1+'Case Data'!$B$8)^11)/(1+'Case Data'!$B$6)^12)+(('Case Data'!$D$15*(1-'Case Data'!$B$7)^12*$A8*'Case Data'!$B$4*(1+'Case Data'!$B$5)^12-'Case Data'!$D$17*(1+'Case Data'!$B$8)^12)/(1+'Case Data'!$B$6)^13)+(('Case Data'!$D$15*(1-'Case Data'!$B$7)^13*$A8*'Case Data'!$B$4*(1+'Case Data'!$B$5)^13-'Case Data'!$D$17*(1+'Case Data'!$B$8)^13)/(1+'Case Data'!$B$6)^14)+(('Case Data'!$D$15*(1-'Case Data'!$B$7)^14*$A8*'Case Data'!$B$4*(1+'Case Data'!$B$5)^14-'Case Data'!$D$17*(1+'Case Data'!$B$8)^14)/(1+'Case Data'!$B$6)^15)+(('Case Data'!$D$15*(1-'Case Data'!$B$7)^15*$A8*'Case Data'!$B$4*(1+'Case Data'!$B$5)^15-'Case Data'!$D$17*(1+'Case Data'!$B$8)^15)/(1+'Case Data'!$B$6)^16)+(('Case Data'!$D$15*(1-'Case Data'!$B$7)^16*$A8*'Case Data'!$B$4*(1+'Case Data'!$B$5)^16-'Case Data'!$D$17*(1+'Case Data'!$B$8)^16)/(1+'Case Data'!$B$6)^17)+(('Case Data'!$D$15*(1-'Case Data'!$B$7)^17*$A8*'Case Data'!$B$4*(1+'Case Data'!$B$5)^17-'Case Data'!$D$17*(1+'Case Data'!$B$8)^17)/(1+'Case Data'!$B$6)^18)+(('Case Data'!$D$15*(1-'Case Data'!$B$7)^18*$A8*'Case Data'!$B$4*(1+'Case Data'!$B$5)^18-'Case Data'!$D$17*(1+'Case Data'!$B$8)^18)/(1+'Case Data'!$B$6)^19)+(('Case Data'!$D$15*(1-'Case Data'!$B$7)^19*$A8*'Case Data'!$B$4*(1+'Case Data'!$B$5)^19-'Case Data'!$D$17*(1+'Case Data'!$B$8)^19)/(1+'Case Data'!$B$6)^20)</x:f>
        <x:v>2871276.0869148397</x:v>
      </x:c>
      <x:c r="E8" s="81" t="str">
        <x:f>CHOOSE(MATCH(MAX(B8:D8),B8:D8,0),"A","B","C")</x:f>
        <x:v>C</x:v>
      </x:c>
      <x:c r="F8" s="43"/>
      <x:c r="G8" s="43"/>
      <x:c r="H8" s="43"/>
      <x:c r="I8" s="43"/>
      <x:c r="J8" s="43"/>
      <x:c r="K8" s="41"/>
      <x:c r="L8" s="41"/>
      <x:c r="M8" s="41"/>
      <x:c r="N8" s="41"/>
    </x:row>
    <x:row r="9">
      <x:c r="A9" s="111" t="n">
        <x:v>0.75</x:v>
      </x:c>
      <x:c r="B9"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9"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9" s="107" t="n">
        <x:f>-'Case Data'!$D$13+(('Case Data'!$D$15*(1-'Case Data'!$B$7)^0*$A9*'Case Data'!$B$4*(1+'Case Data'!$B$5)^0-'Case Data'!$D$17*(1+'Case Data'!$B$8)^0)/(1+'Case Data'!$B$6)^1)+(('Case Data'!$D$15*(1-'Case Data'!$B$7)^1*$A9*'Case Data'!$B$4*(1+'Case Data'!$B$5)^1-'Case Data'!$D$17*(1+'Case Data'!$B$8)^1)/(1+'Case Data'!$B$6)^2)+(('Case Data'!$D$15*(1-'Case Data'!$B$7)^2*$A9*'Case Data'!$B$4*(1+'Case Data'!$B$5)^2-'Case Data'!$D$17*(1+'Case Data'!$B$8)^2)/(1+'Case Data'!$B$6)^3)+(('Case Data'!$D$15*(1-'Case Data'!$B$7)^3*$A9*'Case Data'!$B$4*(1+'Case Data'!$B$5)^3-'Case Data'!$D$17*(1+'Case Data'!$B$8)^3)/(1+'Case Data'!$B$6)^4)+(('Case Data'!$D$15*(1-'Case Data'!$B$7)^4*$A9*'Case Data'!$B$4*(1+'Case Data'!$B$5)^4-'Case Data'!$D$17*(1+'Case Data'!$B$8)^4)/(1+'Case Data'!$B$6)^5)+(('Case Data'!$D$15*(1-'Case Data'!$B$7)^5*$A9*'Case Data'!$B$4*(1+'Case Data'!$B$5)^5-'Case Data'!$D$17*(1+'Case Data'!$B$8)^5)/(1+'Case Data'!$B$6)^6)+(('Case Data'!$D$15*(1-'Case Data'!$B$7)^6*$A9*'Case Data'!$B$4*(1+'Case Data'!$B$5)^6-'Case Data'!$D$17*(1+'Case Data'!$B$8)^6)/(1+'Case Data'!$B$6)^7)+(('Case Data'!$D$15*(1-'Case Data'!$B$7)^7*$A9*'Case Data'!$B$4*(1+'Case Data'!$B$5)^7-'Case Data'!$D$17*(1+'Case Data'!$B$8)^7)/(1+'Case Data'!$B$6)^8)+(('Case Data'!$D$15*(1-'Case Data'!$B$7)^8*$A9*'Case Data'!$B$4*(1+'Case Data'!$B$5)^8-'Case Data'!$D$17*(1+'Case Data'!$B$8)^8)/(1+'Case Data'!$B$6)^9)+(('Case Data'!$D$15*(1-'Case Data'!$B$7)^9*$A9*'Case Data'!$B$4*(1+'Case Data'!$B$5)^9-'Case Data'!$D$17*(1+'Case Data'!$B$8)^9)/(1+'Case Data'!$B$6)^10)+(('Case Data'!$D$15*(1-'Case Data'!$B$7)^10*$A9*'Case Data'!$B$4*(1+'Case Data'!$B$5)^10-'Case Data'!$D$17*(1+'Case Data'!$B$8)^10)/(1+'Case Data'!$B$6)^11)+(('Case Data'!$D$15*(1-'Case Data'!$B$7)^11*$A9*'Case Data'!$B$4*(1+'Case Data'!$B$5)^11-'Case Data'!$D$17*(1+'Case Data'!$B$8)^11)/(1+'Case Data'!$B$6)^12)+(('Case Data'!$D$15*(1-'Case Data'!$B$7)^12*$A9*'Case Data'!$B$4*(1+'Case Data'!$B$5)^12-'Case Data'!$D$17*(1+'Case Data'!$B$8)^12)/(1+'Case Data'!$B$6)^13)+(('Case Data'!$D$15*(1-'Case Data'!$B$7)^13*$A9*'Case Data'!$B$4*(1+'Case Data'!$B$5)^13-'Case Data'!$D$17*(1+'Case Data'!$B$8)^13)/(1+'Case Data'!$B$6)^14)+(('Case Data'!$D$15*(1-'Case Data'!$B$7)^14*$A9*'Case Data'!$B$4*(1+'Case Data'!$B$5)^14-'Case Data'!$D$17*(1+'Case Data'!$B$8)^14)/(1+'Case Data'!$B$6)^15)+(('Case Data'!$D$15*(1-'Case Data'!$B$7)^15*$A9*'Case Data'!$B$4*(1+'Case Data'!$B$5)^15-'Case Data'!$D$17*(1+'Case Data'!$B$8)^15)/(1+'Case Data'!$B$6)^16)+(('Case Data'!$D$15*(1-'Case Data'!$B$7)^16*$A9*'Case Data'!$B$4*(1+'Case Data'!$B$5)^16-'Case Data'!$D$17*(1+'Case Data'!$B$8)^16)/(1+'Case Data'!$B$6)^17)+(('Case Data'!$D$15*(1-'Case Data'!$B$7)^17*$A9*'Case Data'!$B$4*(1+'Case Data'!$B$5)^17-'Case Data'!$D$17*(1+'Case Data'!$B$8)^17)/(1+'Case Data'!$B$6)^18)+(('Case Data'!$D$15*(1-'Case Data'!$B$7)^18*$A9*'Case Data'!$B$4*(1+'Case Data'!$B$5)^18-'Case Data'!$D$17*(1+'Case Data'!$B$8)^18)/(1+'Case Data'!$B$6)^19)+(('Case Data'!$D$15*(1-'Case Data'!$B$7)^19*$A9*'Case Data'!$B$4*(1+'Case Data'!$B$5)^19-'Case Data'!$D$17*(1+'Case Data'!$B$8)^19)/(1+'Case Data'!$B$6)^20)</x:f>
        <x:v>2716243.576771723</x:v>
      </x:c>
      <x:c r="E9" s="81" t="str">
        <x:f>CHOOSE(MATCH(MAX(B9:D9),B9:D9,0),"A","B","C")</x:f>
        <x:v>C</x:v>
      </x:c>
      <x:c r="F9" s="43"/>
      <x:c r="G9" s="125" t="str">
        <x:v>EVIDENCE</x:v>
      </x:c>
      <x:c r="H9" s="125"/>
      <x:c r="I9" s="125"/>
      <x:c r="J9" s="125"/>
      <x:c r="K9" s="41"/>
      <x:c r="L9" s="41"/>
      <x:c r="M9" s="41"/>
      <x:c r="N9" s="41"/>
    </x:row>
    <x:row r="10">
      <x:c r="A10" s="111" t="n">
        <x:v>0.72</x:v>
      </x:c>
      <x:c r="B10"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0"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0" s="107" t="n">
        <x:f>-'Case Data'!$D$13+(('Case Data'!$D$15*(1-'Case Data'!$B$7)^0*$A10*'Case Data'!$B$4*(1+'Case Data'!$B$5)^0-'Case Data'!$D$17*(1+'Case Data'!$B$8)^0)/(1+'Case Data'!$B$6)^1)+(('Case Data'!$D$15*(1-'Case Data'!$B$7)^1*$A10*'Case Data'!$B$4*(1+'Case Data'!$B$5)^1-'Case Data'!$D$17*(1+'Case Data'!$B$8)^1)/(1+'Case Data'!$B$6)^2)+(('Case Data'!$D$15*(1-'Case Data'!$B$7)^2*$A10*'Case Data'!$B$4*(1+'Case Data'!$B$5)^2-'Case Data'!$D$17*(1+'Case Data'!$B$8)^2)/(1+'Case Data'!$B$6)^3)+(('Case Data'!$D$15*(1-'Case Data'!$B$7)^3*$A10*'Case Data'!$B$4*(1+'Case Data'!$B$5)^3-'Case Data'!$D$17*(1+'Case Data'!$B$8)^3)/(1+'Case Data'!$B$6)^4)+(('Case Data'!$D$15*(1-'Case Data'!$B$7)^4*$A10*'Case Data'!$B$4*(1+'Case Data'!$B$5)^4-'Case Data'!$D$17*(1+'Case Data'!$B$8)^4)/(1+'Case Data'!$B$6)^5)+(('Case Data'!$D$15*(1-'Case Data'!$B$7)^5*$A10*'Case Data'!$B$4*(1+'Case Data'!$B$5)^5-'Case Data'!$D$17*(1+'Case Data'!$B$8)^5)/(1+'Case Data'!$B$6)^6)+(('Case Data'!$D$15*(1-'Case Data'!$B$7)^6*$A10*'Case Data'!$B$4*(1+'Case Data'!$B$5)^6-'Case Data'!$D$17*(1+'Case Data'!$B$8)^6)/(1+'Case Data'!$B$6)^7)+(('Case Data'!$D$15*(1-'Case Data'!$B$7)^7*$A10*'Case Data'!$B$4*(1+'Case Data'!$B$5)^7-'Case Data'!$D$17*(1+'Case Data'!$B$8)^7)/(1+'Case Data'!$B$6)^8)+(('Case Data'!$D$15*(1-'Case Data'!$B$7)^8*$A10*'Case Data'!$B$4*(1+'Case Data'!$B$5)^8-'Case Data'!$D$17*(1+'Case Data'!$B$8)^8)/(1+'Case Data'!$B$6)^9)+(('Case Data'!$D$15*(1-'Case Data'!$B$7)^9*$A10*'Case Data'!$B$4*(1+'Case Data'!$B$5)^9-'Case Data'!$D$17*(1+'Case Data'!$B$8)^9)/(1+'Case Data'!$B$6)^10)+(('Case Data'!$D$15*(1-'Case Data'!$B$7)^10*$A10*'Case Data'!$B$4*(1+'Case Data'!$B$5)^10-'Case Data'!$D$17*(1+'Case Data'!$B$8)^10)/(1+'Case Data'!$B$6)^11)+(('Case Data'!$D$15*(1-'Case Data'!$B$7)^11*$A10*'Case Data'!$B$4*(1+'Case Data'!$B$5)^11-'Case Data'!$D$17*(1+'Case Data'!$B$8)^11)/(1+'Case Data'!$B$6)^12)+(('Case Data'!$D$15*(1-'Case Data'!$B$7)^12*$A10*'Case Data'!$B$4*(1+'Case Data'!$B$5)^12-'Case Data'!$D$17*(1+'Case Data'!$B$8)^12)/(1+'Case Data'!$B$6)^13)+(('Case Data'!$D$15*(1-'Case Data'!$B$7)^13*$A10*'Case Data'!$B$4*(1+'Case Data'!$B$5)^13-'Case Data'!$D$17*(1+'Case Data'!$B$8)^13)/(1+'Case Data'!$B$6)^14)+(('Case Data'!$D$15*(1-'Case Data'!$B$7)^14*$A10*'Case Data'!$B$4*(1+'Case Data'!$B$5)^14-'Case Data'!$D$17*(1+'Case Data'!$B$8)^14)/(1+'Case Data'!$B$6)^15)+(('Case Data'!$D$15*(1-'Case Data'!$B$7)^15*$A10*'Case Data'!$B$4*(1+'Case Data'!$B$5)^15-'Case Data'!$D$17*(1+'Case Data'!$B$8)^15)/(1+'Case Data'!$B$6)^16)+(('Case Data'!$D$15*(1-'Case Data'!$B$7)^16*$A10*'Case Data'!$B$4*(1+'Case Data'!$B$5)^16-'Case Data'!$D$17*(1+'Case Data'!$B$8)^16)/(1+'Case Data'!$B$6)^17)+(('Case Data'!$D$15*(1-'Case Data'!$B$7)^17*$A10*'Case Data'!$B$4*(1+'Case Data'!$B$5)^17-'Case Data'!$D$17*(1+'Case Data'!$B$8)^17)/(1+'Case Data'!$B$6)^18)+(('Case Data'!$D$15*(1-'Case Data'!$B$7)^18*$A10*'Case Data'!$B$4*(1+'Case Data'!$B$5)^18-'Case Data'!$D$17*(1+'Case Data'!$B$8)^18)/(1+'Case Data'!$B$6)^19)+(('Case Data'!$D$15*(1-'Case Data'!$B$7)^19*$A10*'Case Data'!$B$4*(1+'Case Data'!$B$5)^19-'Case Data'!$D$17*(1+'Case Data'!$B$8)^19)/(1+'Case Data'!$B$6)^20)</x:f>
        <x:v>2561211.066628608</x:v>
      </x:c>
      <x:c r="E10" s="81" t="str">
        <x:f>CHOOSE(MATCH(MAX(B10:D10),B10:D10,0),"A","B","C")</x:f>
        <x:v>B</x:v>
      </x:c>
      <x:c r="F10" s="43"/>
      <x:c r="G10" s="43" t="str">
        <x:v>Completed Test Assumptions!A7:E14 + crossover interpretation + required operational evidence.</x:v>
      </x:c>
      <x:c r="H10" s="43"/>
      <x:c r="I10" s="43"/>
      <x:c r="J10" s="43"/>
      <x:c r="K10" s="41"/>
      <x:c r="L10" s="41"/>
      <x:c r="M10" s="41"/>
      <x:c r="N10" s="41"/>
    </x:row>
    <x:row r="11">
      <x:c r="A11" s="111" t="n">
        <x:v>0.7</x:v>
      </x:c>
      <x:c r="B11"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1"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1" s="107" t="n">
        <x:f>-'Case Data'!$D$13+(('Case Data'!$D$15*(1-'Case Data'!$B$7)^0*$A11*'Case Data'!$B$4*(1+'Case Data'!$B$5)^0-'Case Data'!$D$17*(1+'Case Data'!$B$8)^0)/(1+'Case Data'!$B$6)^1)+(('Case Data'!$D$15*(1-'Case Data'!$B$7)^1*$A11*'Case Data'!$B$4*(1+'Case Data'!$B$5)^1-'Case Data'!$D$17*(1+'Case Data'!$B$8)^1)/(1+'Case Data'!$B$6)^2)+(('Case Data'!$D$15*(1-'Case Data'!$B$7)^2*$A11*'Case Data'!$B$4*(1+'Case Data'!$B$5)^2-'Case Data'!$D$17*(1+'Case Data'!$B$8)^2)/(1+'Case Data'!$B$6)^3)+(('Case Data'!$D$15*(1-'Case Data'!$B$7)^3*$A11*'Case Data'!$B$4*(1+'Case Data'!$B$5)^3-'Case Data'!$D$17*(1+'Case Data'!$B$8)^3)/(1+'Case Data'!$B$6)^4)+(('Case Data'!$D$15*(1-'Case Data'!$B$7)^4*$A11*'Case Data'!$B$4*(1+'Case Data'!$B$5)^4-'Case Data'!$D$17*(1+'Case Data'!$B$8)^4)/(1+'Case Data'!$B$6)^5)+(('Case Data'!$D$15*(1-'Case Data'!$B$7)^5*$A11*'Case Data'!$B$4*(1+'Case Data'!$B$5)^5-'Case Data'!$D$17*(1+'Case Data'!$B$8)^5)/(1+'Case Data'!$B$6)^6)+(('Case Data'!$D$15*(1-'Case Data'!$B$7)^6*$A11*'Case Data'!$B$4*(1+'Case Data'!$B$5)^6-'Case Data'!$D$17*(1+'Case Data'!$B$8)^6)/(1+'Case Data'!$B$6)^7)+(('Case Data'!$D$15*(1-'Case Data'!$B$7)^7*$A11*'Case Data'!$B$4*(1+'Case Data'!$B$5)^7-'Case Data'!$D$17*(1+'Case Data'!$B$8)^7)/(1+'Case Data'!$B$6)^8)+(('Case Data'!$D$15*(1-'Case Data'!$B$7)^8*$A11*'Case Data'!$B$4*(1+'Case Data'!$B$5)^8-'Case Data'!$D$17*(1+'Case Data'!$B$8)^8)/(1+'Case Data'!$B$6)^9)+(('Case Data'!$D$15*(1-'Case Data'!$B$7)^9*$A11*'Case Data'!$B$4*(1+'Case Data'!$B$5)^9-'Case Data'!$D$17*(1+'Case Data'!$B$8)^9)/(1+'Case Data'!$B$6)^10)+(('Case Data'!$D$15*(1-'Case Data'!$B$7)^10*$A11*'Case Data'!$B$4*(1+'Case Data'!$B$5)^10-'Case Data'!$D$17*(1+'Case Data'!$B$8)^10)/(1+'Case Data'!$B$6)^11)+(('Case Data'!$D$15*(1-'Case Data'!$B$7)^11*$A11*'Case Data'!$B$4*(1+'Case Data'!$B$5)^11-'Case Data'!$D$17*(1+'Case Data'!$B$8)^11)/(1+'Case Data'!$B$6)^12)+(('Case Data'!$D$15*(1-'Case Data'!$B$7)^12*$A11*'Case Data'!$B$4*(1+'Case Data'!$B$5)^12-'Case Data'!$D$17*(1+'Case Data'!$B$8)^12)/(1+'Case Data'!$B$6)^13)+(('Case Data'!$D$15*(1-'Case Data'!$B$7)^13*$A11*'Case Data'!$B$4*(1+'Case Data'!$B$5)^13-'Case Data'!$D$17*(1+'Case Data'!$B$8)^13)/(1+'Case Data'!$B$6)^14)+(('Case Data'!$D$15*(1-'Case Data'!$B$7)^14*$A11*'Case Data'!$B$4*(1+'Case Data'!$B$5)^14-'Case Data'!$D$17*(1+'Case Data'!$B$8)^14)/(1+'Case Data'!$B$6)^15)+(('Case Data'!$D$15*(1-'Case Data'!$B$7)^15*$A11*'Case Data'!$B$4*(1+'Case Data'!$B$5)^15-'Case Data'!$D$17*(1+'Case Data'!$B$8)^15)/(1+'Case Data'!$B$6)^16)+(('Case Data'!$D$15*(1-'Case Data'!$B$7)^16*$A11*'Case Data'!$B$4*(1+'Case Data'!$B$5)^16-'Case Data'!$D$17*(1+'Case Data'!$B$8)^16)/(1+'Case Data'!$B$6)^17)+(('Case Data'!$D$15*(1-'Case Data'!$B$7)^17*$A11*'Case Data'!$B$4*(1+'Case Data'!$B$5)^17-'Case Data'!$D$17*(1+'Case Data'!$B$8)^17)/(1+'Case Data'!$B$6)^18)+(('Case Data'!$D$15*(1-'Case Data'!$B$7)^18*$A11*'Case Data'!$B$4*(1+'Case Data'!$B$5)^18-'Case Data'!$D$17*(1+'Case Data'!$B$8)^18)/(1+'Case Data'!$B$6)^19)+(('Case Data'!$D$15*(1-'Case Data'!$B$7)^19*$A11*'Case Data'!$B$4*(1+'Case Data'!$B$5)^19-'Case Data'!$D$17*(1+'Case Data'!$B$8)^19)/(1+'Case Data'!$B$6)^20)</x:f>
        <x:v>2457856.0598665304</x:v>
      </x:c>
      <x:c r="E11" s="81" t="str">
        <x:f>CHOOSE(MATCH(MAX(B11:D11),B11:D11,0),"A","B","C")</x:f>
        <x:v>B</x:v>
      </x:c>
      <x:c r="F11" s="43"/>
      <x:c r="G11" s="43"/>
      <x:c r="H11" s="43"/>
      <x:c r="I11" s="43"/>
      <x:c r="J11" s="43"/>
      <x:c r="K11" s="41"/>
      <x:c r="L11" s="41"/>
      <x:c r="M11" s="41"/>
      <x:c r="N11" s="41"/>
    </x:row>
    <x:row r="12">
      <x:c r="A12" s="111" t="n">
        <x:v>0.68</x:v>
      </x:c>
      <x:c r="B12"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2"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2" s="107" t="n">
        <x:f>-'Case Data'!$D$13+(('Case Data'!$D$15*(1-'Case Data'!$B$7)^0*$A12*'Case Data'!$B$4*(1+'Case Data'!$B$5)^0-'Case Data'!$D$17*(1+'Case Data'!$B$8)^0)/(1+'Case Data'!$B$6)^1)+(('Case Data'!$D$15*(1-'Case Data'!$B$7)^1*$A12*'Case Data'!$B$4*(1+'Case Data'!$B$5)^1-'Case Data'!$D$17*(1+'Case Data'!$B$8)^1)/(1+'Case Data'!$B$6)^2)+(('Case Data'!$D$15*(1-'Case Data'!$B$7)^2*$A12*'Case Data'!$B$4*(1+'Case Data'!$B$5)^2-'Case Data'!$D$17*(1+'Case Data'!$B$8)^2)/(1+'Case Data'!$B$6)^3)+(('Case Data'!$D$15*(1-'Case Data'!$B$7)^3*$A12*'Case Data'!$B$4*(1+'Case Data'!$B$5)^3-'Case Data'!$D$17*(1+'Case Data'!$B$8)^3)/(1+'Case Data'!$B$6)^4)+(('Case Data'!$D$15*(1-'Case Data'!$B$7)^4*$A12*'Case Data'!$B$4*(1+'Case Data'!$B$5)^4-'Case Data'!$D$17*(1+'Case Data'!$B$8)^4)/(1+'Case Data'!$B$6)^5)+(('Case Data'!$D$15*(1-'Case Data'!$B$7)^5*$A12*'Case Data'!$B$4*(1+'Case Data'!$B$5)^5-'Case Data'!$D$17*(1+'Case Data'!$B$8)^5)/(1+'Case Data'!$B$6)^6)+(('Case Data'!$D$15*(1-'Case Data'!$B$7)^6*$A12*'Case Data'!$B$4*(1+'Case Data'!$B$5)^6-'Case Data'!$D$17*(1+'Case Data'!$B$8)^6)/(1+'Case Data'!$B$6)^7)+(('Case Data'!$D$15*(1-'Case Data'!$B$7)^7*$A12*'Case Data'!$B$4*(1+'Case Data'!$B$5)^7-'Case Data'!$D$17*(1+'Case Data'!$B$8)^7)/(1+'Case Data'!$B$6)^8)+(('Case Data'!$D$15*(1-'Case Data'!$B$7)^8*$A12*'Case Data'!$B$4*(1+'Case Data'!$B$5)^8-'Case Data'!$D$17*(1+'Case Data'!$B$8)^8)/(1+'Case Data'!$B$6)^9)+(('Case Data'!$D$15*(1-'Case Data'!$B$7)^9*$A12*'Case Data'!$B$4*(1+'Case Data'!$B$5)^9-'Case Data'!$D$17*(1+'Case Data'!$B$8)^9)/(1+'Case Data'!$B$6)^10)+(('Case Data'!$D$15*(1-'Case Data'!$B$7)^10*$A12*'Case Data'!$B$4*(1+'Case Data'!$B$5)^10-'Case Data'!$D$17*(1+'Case Data'!$B$8)^10)/(1+'Case Data'!$B$6)^11)+(('Case Data'!$D$15*(1-'Case Data'!$B$7)^11*$A12*'Case Data'!$B$4*(1+'Case Data'!$B$5)^11-'Case Data'!$D$17*(1+'Case Data'!$B$8)^11)/(1+'Case Data'!$B$6)^12)+(('Case Data'!$D$15*(1-'Case Data'!$B$7)^12*$A12*'Case Data'!$B$4*(1+'Case Data'!$B$5)^12-'Case Data'!$D$17*(1+'Case Data'!$B$8)^12)/(1+'Case Data'!$B$6)^13)+(('Case Data'!$D$15*(1-'Case Data'!$B$7)^13*$A12*'Case Data'!$B$4*(1+'Case Data'!$B$5)^13-'Case Data'!$D$17*(1+'Case Data'!$B$8)^13)/(1+'Case Data'!$B$6)^14)+(('Case Data'!$D$15*(1-'Case Data'!$B$7)^14*$A12*'Case Data'!$B$4*(1+'Case Data'!$B$5)^14-'Case Data'!$D$17*(1+'Case Data'!$B$8)^14)/(1+'Case Data'!$B$6)^15)+(('Case Data'!$D$15*(1-'Case Data'!$B$7)^15*$A12*'Case Data'!$B$4*(1+'Case Data'!$B$5)^15-'Case Data'!$D$17*(1+'Case Data'!$B$8)^15)/(1+'Case Data'!$B$6)^16)+(('Case Data'!$D$15*(1-'Case Data'!$B$7)^16*$A12*'Case Data'!$B$4*(1+'Case Data'!$B$5)^16-'Case Data'!$D$17*(1+'Case Data'!$B$8)^16)/(1+'Case Data'!$B$6)^17)+(('Case Data'!$D$15*(1-'Case Data'!$B$7)^17*$A12*'Case Data'!$B$4*(1+'Case Data'!$B$5)^17-'Case Data'!$D$17*(1+'Case Data'!$B$8)^17)/(1+'Case Data'!$B$6)^18)+(('Case Data'!$D$15*(1-'Case Data'!$B$7)^18*$A12*'Case Data'!$B$4*(1+'Case Data'!$B$5)^18-'Case Data'!$D$17*(1+'Case Data'!$B$8)^18)/(1+'Case Data'!$B$6)^19)+(('Case Data'!$D$15*(1-'Case Data'!$B$7)^19*$A12*'Case Data'!$B$4*(1+'Case Data'!$B$5)^19-'Case Data'!$D$17*(1+'Case Data'!$B$8)^19)/(1+'Case Data'!$B$6)^20)</x:f>
        <x:v>2354501.0531044533</x:v>
      </x:c>
      <x:c r="E12" s="81" t="str">
        <x:f>CHOOSE(MATCH(MAX(B12:D12),B12:D12,0),"A","B","C")</x:f>
        <x:v>B</x:v>
      </x:c>
      <x:c r="F12" s="43"/>
      <x:c r="G12" s="125" t="str">
        <x:v>FORMATIVE / ASSESSMENT CRITERIA</x:v>
      </x:c>
      <x:c r="H12" s="125"/>
      <x:c r="I12" s="125"/>
      <x:c r="J12" s="125"/>
      <x:c r="K12" s="41"/>
      <x:c r="L12" s="41"/>
      <x:c r="M12" s="41"/>
      <x:c r="N12" s="41"/>
    </x:row>
    <x:row r="13">
      <x:c r="A13" s="111" t="n">
        <x:v>0.65</x:v>
      </x:c>
      <x:c r="B13"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3"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3" s="107" t="n">
        <x:f>-'Case Data'!$D$13+(('Case Data'!$D$15*(1-'Case Data'!$B$7)^0*$A13*'Case Data'!$B$4*(1+'Case Data'!$B$5)^0-'Case Data'!$D$17*(1+'Case Data'!$B$8)^0)/(1+'Case Data'!$B$6)^1)+(('Case Data'!$D$15*(1-'Case Data'!$B$7)^1*$A13*'Case Data'!$B$4*(1+'Case Data'!$B$5)^1-'Case Data'!$D$17*(1+'Case Data'!$B$8)^1)/(1+'Case Data'!$B$6)^2)+(('Case Data'!$D$15*(1-'Case Data'!$B$7)^2*$A13*'Case Data'!$B$4*(1+'Case Data'!$B$5)^2-'Case Data'!$D$17*(1+'Case Data'!$B$8)^2)/(1+'Case Data'!$B$6)^3)+(('Case Data'!$D$15*(1-'Case Data'!$B$7)^3*$A13*'Case Data'!$B$4*(1+'Case Data'!$B$5)^3-'Case Data'!$D$17*(1+'Case Data'!$B$8)^3)/(1+'Case Data'!$B$6)^4)+(('Case Data'!$D$15*(1-'Case Data'!$B$7)^4*$A13*'Case Data'!$B$4*(1+'Case Data'!$B$5)^4-'Case Data'!$D$17*(1+'Case Data'!$B$8)^4)/(1+'Case Data'!$B$6)^5)+(('Case Data'!$D$15*(1-'Case Data'!$B$7)^5*$A13*'Case Data'!$B$4*(1+'Case Data'!$B$5)^5-'Case Data'!$D$17*(1+'Case Data'!$B$8)^5)/(1+'Case Data'!$B$6)^6)+(('Case Data'!$D$15*(1-'Case Data'!$B$7)^6*$A13*'Case Data'!$B$4*(1+'Case Data'!$B$5)^6-'Case Data'!$D$17*(1+'Case Data'!$B$8)^6)/(1+'Case Data'!$B$6)^7)+(('Case Data'!$D$15*(1-'Case Data'!$B$7)^7*$A13*'Case Data'!$B$4*(1+'Case Data'!$B$5)^7-'Case Data'!$D$17*(1+'Case Data'!$B$8)^7)/(1+'Case Data'!$B$6)^8)+(('Case Data'!$D$15*(1-'Case Data'!$B$7)^8*$A13*'Case Data'!$B$4*(1+'Case Data'!$B$5)^8-'Case Data'!$D$17*(1+'Case Data'!$B$8)^8)/(1+'Case Data'!$B$6)^9)+(('Case Data'!$D$15*(1-'Case Data'!$B$7)^9*$A13*'Case Data'!$B$4*(1+'Case Data'!$B$5)^9-'Case Data'!$D$17*(1+'Case Data'!$B$8)^9)/(1+'Case Data'!$B$6)^10)+(('Case Data'!$D$15*(1-'Case Data'!$B$7)^10*$A13*'Case Data'!$B$4*(1+'Case Data'!$B$5)^10-'Case Data'!$D$17*(1+'Case Data'!$B$8)^10)/(1+'Case Data'!$B$6)^11)+(('Case Data'!$D$15*(1-'Case Data'!$B$7)^11*$A13*'Case Data'!$B$4*(1+'Case Data'!$B$5)^11-'Case Data'!$D$17*(1+'Case Data'!$B$8)^11)/(1+'Case Data'!$B$6)^12)+(('Case Data'!$D$15*(1-'Case Data'!$B$7)^12*$A13*'Case Data'!$B$4*(1+'Case Data'!$B$5)^12-'Case Data'!$D$17*(1+'Case Data'!$B$8)^12)/(1+'Case Data'!$B$6)^13)+(('Case Data'!$D$15*(1-'Case Data'!$B$7)^13*$A13*'Case Data'!$B$4*(1+'Case Data'!$B$5)^13-'Case Data'!$D$17*(1+'Case Data'!$B$8)^13)/(1+'Case Data'!$B$6)^14)+(('Case Data'!$D$15*(1-'Case Data'!$B$7)^14*$A13*'Case Data'!$B$4*(1+'Case Data'!$B$5)^14-'Case Data'!$D$17*(1+'Case Data'!$B$8)^14)/(1+'Case Data'!$B$6)^15)+(('Case Data'!$D$15*(1-'Case Data'!$B$7)^15*$A13*'Case Data'!$B$4*(1+'Case Data'!$B$5)^15-'Case Data'!$D$17*(1+'Case Data'!$B$8)^15)/(1+'Case Data'!$B$6)^16)+(('Case Data'!$D$15*(1-'Case Data'!$B$7)^16*$A13*'Case Data'!$B$4*(1+'Case Data'!$B$5)^16-'Case Data'!$D$17*(1+'Case Data'!$B$8)^16)/(1+'Case Data'!$B$6)^17)+(('Case Data'!$D$15*(1-'Case Data'!$B$7)^17*$A13*'Case Data'!$B$4*(1+'Case Data'!$B$5)^17-'Case Data'!$D$17*(1+'Case Data'!$B$8)^17)/(1+'Case Data'!$B$6)^18)+(('Case Data'!$D$15*(1-'Case Data'!$B$7)^18*$A13*'Case Data'!$B$4*(1+'Case Data'!$B$5)^18-'Case Data'!$D$17*(1+'Case Data'!$B$8)^18)/(1+'Case Data'!$B$6)^19)+(('Case Data'!$D$15*(1-'Case Data'!$B$7)^19*$A13*'Case Data'!$B$4*(1+'Case Data'!$B$5)^19-'Case Data'!$D$17*(1+'Case Data'!$B$8)^19)/(1+'Case Data'!$B$6)^20)</x:f>
        <x:v>2199468.5429613367</x:v>
      </x:c>
      <x:c r="E13" s="81" t="str">
        <x:f>CHOOSE(MATCH(MAX(B13:D13),B13:D13,0),"A","B","C")</x:f>
        <x:v>B</x:v>
      </x:c>
      <x:c r="F13" s="43"/>
      <x:c r="G13" s="43" t="str">
        <x:v>Interpret payback vs NPV; identify crossover; explain why half-hourly load evidence is decision-relevant.</x:v>
      </x:c>
      <x:c r="H13" s="43"/>
      <x:c r="I13" s="43"/>
      <x:c r="J13" s="43"/>
      <x:c r="K13" s="41"/>
      <x:c r="L13" s="41"/>
      <x:c r="M13" s="41"/>
      <x:c r="N13" s="41"/>
    </x:row>
    <x:row r="14">
      <x:c r="A14" s="111" t="n">
        <x:v>0.6</x:v>
      </x:c>
      <x:c r="B14"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4"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4" s="107" t="n">
        <x:f>-'Case Data'!$D$13+(('Case Data'!$D$15*(1-'Case Data'!$B$7)^0*$A14*'Case Data'!$B$4*(1+'Case Data'!$B$5)^0-'Case Data'!$D$17*(1+'Case Data'!$B$8)^0)/(1+'Case Data'!$B$6)^1)+(('Case Data'!$D$15*(1-'Case Data'!$B$7)^1*$A14*'Case Data'!$B$4*(1+'Case Data'!$B$5)^1-'Case Data'!$D$17*(1+'Case Data'!$B$8)^1)/(1+'Case Data'!$B$6)^2)+(('Case Data'!$D$15*(1-'Case Data'!$B$7)^2*$A14*'Case Data'!$B$4*(1+'Case Data'!$B$5)^2-'Case Data'!$D$17*(1+'Case Data'!$B$8)^2)/(1+'Case Data'!$B$6)^3)+(('Case Data'!$D$15*(1-'Case Data'!$B$7)^3*$A14*'Case Data'!$B$4*(1+'Case Data'!$B$5)^3-'Case Data'!$D$17*(1+'Case Data'!$B$8)^3)/(1+'Case Data'!$B$6)^4)+(('Case Data'!$D$15*(1-'Case Data'!$B$7)^4*$A14*'Case Data'!$B$4*(1+'Case Data'!$B$5)^4-'Case Data'!$D$17*(1+'Case Data'!$B$8)^4)/(1+'Case Data'!$B$6)^5)+(('Case Data'!$D$15*(1-'Case Data'!$B$7)^5*$A14*'Case Data'!$B$4*(1+'Case Data'!$B$5)^5-'Case Data'!$D$17*(1+'Case Data'!$B$8)^5)/(1+'Case Data'!$B$6)^6)+(('Case Data'!$D$15*(1-'Case Data'!$B$7)^6*$A14*'Case Data'!$B$4*(1+'Case Data'!$B$5)^6-'Case Data'!$D$17*(1+'Case Data'!$B$8)^6)/(1+'Case Data'!$B$6)^7)+(('Case Data'!$D$15*(1-'Case Data'!$B$7)^7*$A14*'Case Data'!$B$4*(1+'Case Data'!$B$5)^7-'Case Data'!$D$17*(1+'Case Data'!$B$8)^7)/(1+'Case Data'!$B$6)^8)+(('Case Data'!$D$15*(1-'Case Data'!$B$7)^8*$A14*'Case Data'!$B$4*(1+'Case Data'!$B$5)^8-'Case Data'!$D$17*(1+'Case Data'!$B$8)^8)/(1+'Case Data'!$B$6)^9)+(('Case Data'!$D$15*(1-'Case Data'!$B$7)^9*$A14*'Case Data'!$B$4*(1+'Case Data'!$B$5)^9-'Case Data'!$D$17*(1+'Case Data'!$B$8)^9)/(1+'Case Data'!$B$6)^10)+(('Case Data'!$D$15*(1-'Case Data'!$B$7)^10*$A14*'Case Data'!$B$4*(1+'Case Data'!$B$5)^10-'Case Data'!$D$17*(1+'Case Data'!$B$8)^10)/(1+'Case Data'!$B$6)^11)+(('Case Data'!$D$15*(1-'Case Data'!$B$7)^11*$A14*'Case Data'!$B$4*(1+'Case Data'!$B$5)^11-'Case Data'!$D$17*(1+'Case Data'!$B$8)^11)/(1+'Case Data'!$B$6)^12)+(('Case Data'!$D$15*(1-'Case Data'!$B$7)^12*$A14*'Case Data'!$B$4*(1+'Case Data'!$B$5)^12-'Case Data'!$D$17*(1+'Case Data'!$B$8)^12)/(1+'Case Data'!$B$6)^13)+(('Case Data'!$D$15*(1-'Case Data'!$B$7)^13*$A14*'Case Data'!$B$4*(1+'Case Data'!$B$5)^13-'Case Data'!$D$17*(1+'Case Data'!$B$8)^13)/(1+'Case Data'!$B$6)^14)+(('Case Data'!$D$15*(1-'Case Data'!$B$7)^14*$A14*'Case Data'!$B$4*(1+'Case Data'!$B$5)^14-'Case Data'!$D$17*(1+'Case Data'!$B$8)^14)/(1+'Case Data'!$B$6)^15)+(('Case Data'!$D$15*(1-'Case Data'!$B$7)^15*$A14*'Case Data'!$B$4*(1+'Case Data'!$B$5)^15-'Case Data'!$D$17*(1+'Case Data'!$B$8)^15)/(1+'Case Data'!$B$6)^16)+(('Case Data'!$D$15*(1-'Case Data'!$B$7)^16*$A14*'Case Data'!$B$4*(1+'Case Data'!$B$5)^16-'Case Data'!$D$17*(1+'Case Data'!$B$8)^16)/(1+'Case Data'!$B$6)^17)+(('Case Data'!$D$15*(1-'Case Data'!$B$7)^17*$A14*'Case Data'!$B$4*(1+'Case Data'!$B$5)^17-'Case Data'!$D$17*(1+'Case Data'!$B$8)^17)/(1+'Case Data'!$B$6)^18)+(('Case Data'!$D$15*(1-'Case Data'!$B$7)^18*$A14*'Case Data'!$B$4*(1+'Case Data'!$B$5)^18-'Case Data'!$D$17*(1+'Case Data'!$B$8)^18)/(1+'Case Data'!$B$6)^19)+(('Case Data'!$D$15*(1-'Case Data'!$B$7)^19*$A14*'Case Data'!$B$4*(1+'Case Data'!$B$5)^19-'Case Data'!$D$17*(1+'Case Data'!$B$8)^19)/(1+'Case Data'!$B$6)^20)</x:f>
        <x:v>1941081.0260561435</x:v>
      </x:c>
      <x:c r="E14" s="81" t="str">
        <x:f>CHOOSE(MATCH(MAX(B14:D14),B14:D14,0),"A","B","C")</x:f>
        <x:v>B</x:v>
      </x:c>
      <x:c r="F14" s="43"/>
      <x:c r="G14" s="43"/>
      <x:c r="H14" s="43"/>
      <x:c r="I14" s="43"/>
      <x:c r="J14" s="43"/>
      <x:c r="K14" s="41"/>
      <x:c r="L14" s="41"/>
      <x:c r="M14" s="41"/>
      <x:c r="N14" s="41"/>
    </x:row>
    <x:row r="15">
      <x:c r="A15" s="43"/>
      <x:c r="B15" s="43"/>
      <x:c r="C15" s="43"/>
      <x:c r="D15" s="43"/>
      <x:c r="E15" s="43"/>
      <x:c r="F15" s="43"/>
      <x:c r="G15" s="43"/>
      <x:c r="H15" s="43"/>
      <x:c r="I15" s="43"/>
      <x:c r="J15" s="43"/>
      <x:c r="K15" s="41"/>
      <x:c r="L15" s="41"/>
      <x:c r="M15" s="41"/>
      <x:c r="N15" s="41"/>
    </x:row>
    <x:row r="16">
      <x:c r="A16" s="43"/>
      <x:c r="B16" s="43"/>
      <x:c r="C16" s="43"/>
      <x:c r="D16" s="43"/>
      <x:c r="E16" s="43"/>
      <x:c r="F16" s="43"/>
      <x:c r="G16" s="43"/>
      <x:c r="H16" s="43"/>
      <x:c r="I16" s="43"/>
      <x:c r="J16" s="43"/>
      <x:c r="K16" s="41"/>
      <x:c r="L16" s="41"/>
      <x:c r="M16" s="41"/>
      <x:c r="N16" s="41"/>
    </x:row>
    <x:row r="17">
      <x:c r="A17" s="70" t="str">
        <x:v>FORMATIVE CHECKPOINT</x:v>
      </x:c>
      <x:c r="B17" s="70"/>
      <x:c r="C17" s="70"/>
      <x:c r="D17" s="70"/>
      <x:c r="E17" s="70"/>
      <x:c r="F17" s="70"/>
      <x:c r="G17" s="43"/>
      <x:c r="H17" s="43"/>
      <x:c r="I17" s="43"/>
      <x:c r="J17" s="43"/>
      <x:c r="K17" s="41"/>
      <x:c r="L17" s="41"/>
      <x:c r="M17" s="41"/>
      <x:c r="N17" s="41"/>
    </x:row>
    <x:row r="18">
      <x:c r="A18" s="43" t="str">
        <x:v>At approximately what System C self-consumption rate does System B overtake System C on NPV?</x:v>
      </x:c>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43" t="str">
        <x:v>Operational evidence</x:v>
      </x:c>
      <x:c r="B20" s="43"/>
      <x:c r="C20" s="43"/>
      <x:c r="D20" s="43"/>
      <x:c r="E20" s="43"/>
      <x:c r="F20" s="43"/>
      <x:c r="G20" s="43"/>
      <x:c r="H20" s="43"/>
      <x:c r="I20" s="43"/>
      <x:c r="J20" s="43"/>
      <x:c r="K20" s="41"/>
      <x:c r="L20" s="41"/>
      <x:c r="M20" s="41"/>
      <x:c r="N20" s="41"/>
    </x:row>
    <x:row r="21">
      <x:c r="A21" s="43" t="str">
        <x:v>Would annual electricity consumption or half-hourly load data be more useful for validating self-consumption? Explain why.</x:v>
      </x:c>
      <x:c r="B21" s="43"/>
      <x:c r="C21" s="43"/>
      <x:c r="D21" s="43"/>
      <x:c r="E21" s="43"/>
      <x:c r="F21" s="43"/>
      <x:c r="G21" s="43"/>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t="str">
        <x:v>Platform note</x:v>
      </x:c>
      <x:c r="B23" s="43"/>
      <x:c r="C23" s="43"/>
      <x:c r="D23" s="43"/>
      <x:c r="E23" s="43"/>
      <x:c r="F23" s="43"/>
      <x:c r="G23" s="43"/>
      <x:c r="H23" s="43"/>
      <x:c r="I23" s="43"/>
      <x:c r="J23" s="43"/>
      <x:c r="K23" s="41"/>
      <x:c r="L23" s="41"/>
      <x:c r="M23" s="41"/>
      <x:c r="N23" s="41"/>
    </x:row>
    <x:row r="24">
      <x:c r="A24" s="43" t="str">
        <x:v>Use the Google Site formulas exactly as printed in either Excel or Google Sheets. SUMPRODUCT, ROW, MAX, MATCH, CHOOSE, absolute references and mixed references are used identically in this activity.</x:v>
      </x:c>
      <x:c r="B24" s="43"/>
      <x:c r="C24" s="43"/>
      <x:c r="D24" s="43"/>
      <x:c r="E24" s="43"/>
      <x:c r="F24" s="43"/>
      <x:c r="G24" s="43"/>
      <x:c r="H24" s="43"/>
      <x:c r="I24" s="43"/>
      <x:c r="J24" s="43"/>
      <x:c r="K24" s="41"/>
      <x:c r="L24" s="41"/>
      <x:c r="M24" s="41"/>
      <x:c r="N24" s="41"/>
    </x:row>
    <x:row r="25">
      <x:c r="A25" s="43"/>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t="str">
        <x:v>LECTURER / REFERENCE MODEL</x:v>
      </x:c>
      <x:c r="H28" s="43"/>
      <x:c r="I28" s="43"/>
      <x:c r="J28" s="43"/>
      <x:c r="K28" s="41"/>
      <x:c r="L28" s="41"/>
      <x:c r="M28" s="41"/>
      <x:c r="N28" s="41"/>
    </x:row>
    <x:row r="29">
      <x:c r="A29" s="43"/>
      <x:c r="B29" s="43"/>
      <x:c r="C29" s="43"/>
      <x:c r="D29" s="43"/>
      <x:c r="E29" s="43"/>
      <x:c r="F29" s="43"/>
      <x:c r="G29" s="43" t="str">
        <x:v>This workbook is the completed reference model. It should be released only after the learner has completed Build, Test and Decide. Use it for comparison and diagnostic feedback, not as a substitute for the learner's own model.</x:v>
      </x:c>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A36" s="8"/>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3:F5"/>
    <x:mergeCell ref="A17:F17"/>
    <x:mergeCell ref="G2:J2"/>
    <x:mergeCell ref="G3:J3"/>
    <x:mergeCell ref="G4:J5"/>
    <x:mergeCell ref="G6:J6"/>
    <x:mergeCell ref="G7:J8"/>
    <x:mergeCell ref="G9:J9"/>
    <x:mergeCell ref="G10:J11"/>
    <x:mergeCell ref="G12:J12"/>
    <x:mergeCell ref="G13:J14"/>
    <x:mergeCell ref="G28:J28"/>
    <x:mergeCell ref="G29:J32"/>
  </x:mergeCells>
  <x:pageMargins left="0.7" right="0.7" top="0.75" bottom="0.75" header="0.3" footer="0.3"/>
</x:worksheet>
</file>

<file path=xl/worksheets/sheet5.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04 · Decide — Executive recommendation</x:v>
      </x:c>
      <x:c r="B1" s="72"/>
      <x:c r="C1" s="72"/>
      <x:c r="D1" s="72"/>
      <x:c r="E1" s="72"/>
      <x:c r="F1" s="72"/>
      <x:c r="G1" s="43"/>
      <x:c r="H1" s="43"/>
      <x:c r="I1" s="43"/>
      <x:c r="J1" s="43"/>
      <x:c r="K1" s="41"/>
      <x:c r="L1" s="41"/>
      <x:c r="M1" s="41"/>
      <x:c r="N1" s="41"/>
    </x:row>
    <x:row r="2">
      <x:c r="A2" s="43"/>
      <x:c r="B2" s="43"/>
      <x:c r="C2" s="43"/>
      <x:c r="D2" s="43"/>
      <x:c r="E2" s="43"/>
      <x:c r="F2" s="43"/>
      <x:c r="G2" s="112" t="str">
        <x:v>04 · DECIDE + 05 · REFLECT | OBE learning contract</x:v>
      </x:c>
      <x:c r="H2" s="112"/>
      <x:c r="I2" s="112"/>
      <x:c r="J2" s="112"/>
      <x:c r="K2" s="41"/>
      <x:c r="L2" s="41"/>
      <x:c r="M2" s="41"/>
      <x:c r="N2" s="41"/>
    </x:row>
    <x:row r="3">
      <x:c r="A3" s="43" t="str">
        <x:v>In no more than 100 words, recommend one proposal to the Financial Director. Include: (1) the selected proposal; (2) at least two quantified Excel results; (3) one explicit commercial trade-off; and (4) one unverified operational assumption to confirm before contract signature.</x:v>
      </x:c>
      <x:c r="B3" s="43"/>
      <x:c r="C3" s="43"/>
      <x:c r="D3" s="43"/>
      <x:c r="E3" s="43"/>
      <x:c r="F3" s="43"/>
      <x:c r="G3" s="125" t="str">
        <x:v>PURPOSE</x:v>
      </x:c>
      <x:c r="H3" s="125"/>
      <x:c r="I3" s="125"/>
      <x:c r="J3" s="125"/>
      <x:c r="K3" s="41"/>
      <x:c r="L3" s="41"/>
      <x:c r="M3" s="41"/>
      <x:c r="N3" s="41"/>
    </x:row>
    <x:row r="4">
      <x:c r="A4" s="43"/>
      <x:c r="B4" s="43"/>
      <x:c r="C4" s="43"/>
      <x:c r="D4" s="43"/>
      <x:c r="E4" s="43"/>
      <x:c r="F4" s="43"/>
      <x:c r="G4" s="43" t="str">
        <x:v>Integrate quantitative evidence, uncertainty and professional scepticism into a concise management recommendation, then reflect on transfer.</x:v>
      </x:c>
      <x:c r="H4" s="43"/>
      <x:c r="I4" s="43"/>
      <x:c r="J4" s="43"/>
      <x:c r="K4" s="41"/>
      <x:c r="L4" s="41"/>
      <x:c r="M4" s="41"/>
      <x:c r="N4" s="41"/>
    </x:row>
    <x:row r="5">
      <x:c r="A5" s="43"/>
      <x:c r="B5" s="43"/>
      <x:c r="C5" s="43"/>
      <x:c r="D5" s="43"/>
      <x:c r="E5" s="43"/>
      <x:c r="F5" s="43"/>
      <x:c r="G5" s="43"/>
      <x:c r="H5" s="43"/>
      <x:c r="I5" s="43"/>
      <x:c r="J5" s="43"/>
      <x:c r="K5" s="41"/>
      <x:c r="L5" s="41"/>
      <x:c r="M5" s="41"/>
      <x:c r="N5" s="41"/>
    </x:row>
    <x:row r="6">
      <x:c r="A6" s="43"/>
      <x:c r="B6" s="43"/>
      <x:c r="C6" s="43"/>
      <x:c r="D6" s="43"/>
      <x:c r="E6" s="43"/>
      <x:c r="F6" s="43"/>
      <x:c r="G6" s="125" t="str">
        <x:v>OUTCOME</x:v>
      </x:c>
      <x:c r="H6" s="125"/>
      <x:c r="I6" s="125"/>
      <x:c r="J6" s="125"/>
      <x:c r="K6" s="41"/>
      <x:c r="L6" s="41"/>
      <x:c r="M6" s="41"/>
      <x:c r="N6" s="41"/>
    </x:row>
    <x:row r="7">
      <x:c r="A7" s="81" t="str">
        <x:v>Type your recommendation here.</x:v>
      </x:c>
      <x:c r="B7" s="81"/>
      <x:c r="C7" s="81"/>
      <x:c r="D7" s="81"/>
      <x:c r="E7" s="81"/>
      <x:c r="F7" s="81"/>
      <x:c r="G7" s="43" t="str">
        <x:v>Formulate an evidence-based recommendation and critically reflect on the model's limitations and transferability.</x:v>
      </x:c>
      <x:c r="H7" s="43"/>
      <x:c r="I7" s="43"/>
      <x:c r="J7" s="43"/>
      <x:c r="K7" s="41"/>
      <x:c r="L7" s="41"/>
      <x:c r="M7" s="41"/>
      <x:c r="N7" s="41"/>
    </x:row>
    <x:row r="8">
      <x:c r="A8" s="81"/>
      <x:c r="B8" s="81"/>
      <x:c r="C8" s="81"/>
      <x:c r="D8" s="81"/>
      <x:c r="E8" s="81"/>
      <x:c r="F8" s="81"/>
      <x:c r="G8" s="43"/>
      <x:c r="H8" s="43"/>
      <x:c r="I8" s="43"/>
      <x:c r="J8" s="43"/>
      <x:c r="K8" s="41"/>
      <x:c r="L8" s="41"/>
      <x:c r="M8" s="41"/>
      <x:c r="N8" s="41"/>
    </x:row>
    <x:row r="9">
      <x:c r="A9" s="81"/>
      <x:c r="B9" s="81"/>
      <x:c r="C9" s="81"/>
      <x:c r="D9" s="81"/>
      <x:c r="E9" s="81"/>
      <x:c r="F9" s="81"/>
      <x:c r="G9" s="125" t="str">
        <x:v>EVIDENCE</x:v>
      </x:c>
      <x:c r="H9" s="125"/>
      <x:c r="I9" s="125"/>
      <x:c r="J9" s="125"/>
      <x:c r="K9" s="41"/>
      <x:c r="L9" s="41"/>
      <x:c r="M9" s="41"/>
      <x:c r="N9" s="41"/>
    </x:row>
    <x:row r="10">
      <x:c r="A10" s="81"/>
      <x:c r="B10" s="81"/>
      <x:c r="C10" s="81"/>
      <x:c r="D10" s="81"/>
      <x:c r="E10" s="81"/>
      <x:c r="F10" s="81"/>
      <x:c r="G10" s="43" t="str">
        <x:v>≤100-word recommendation in A7 + scepticism response in A22 + guided reflection.</x:v>
      </x:c>
      <x:c r="H10" s="43"/>
      <x:c r="I10" s="43"/>
      <x:c r="J10" s="43"/>
      <x:c r="K10" s="41"/>
      <x:c r="L10" s="41"/>
      <x:c r="M10" s="41"/>
      <x:c r="N10" s="41"/>
    </x:row>
    <x:row r="11">
      <x:c r="A11" s="81"/>
      <x:c r="B11" s="81"/>
      <x:c r="C11" s="81"/>
      <x:c r="D11" s="81"/>
      <x:c r="E11" s="81"/>
      <x:c r="F11" s="81"/>
      <x:c r="G11" s="43"/>
      <x:c r="H11" s="43"/>
      <x:c r="I11" s="43"/>
      <x:c r="J11" s="43"/>
      <x:c r="K11" s="41"/>
      <x:c r="L11" s="41"/>
      <x:c r="M11" s="41"/>
      <x:c r="N11" s="41"/>
    </x:row>
    <x:row r="12">
      <x:c r="A12" s="81"/>
      <x:c r="B12" s="81"/>
      <x:c r="C12" s="81"/>
      <x:c r="D12" s="81"/>
      <x:c r="E12" s="81"/>
      <x:c r="F12" s="81"/>
      <x:c r="G12" s="125" t="str">
        <x:v>FORMATIVE / ASSESSMENT CRITERIA</x:v>
      </x:c>
      <x:c r="H12" s="125"/>
      <x:c r="I12" s="125"/>
      <x:c r="J12" s="125"/>
      <x:c r="K12" s="41"/>
      <x:c r="L12" s="41"/>
      <x:c r="M12" s="41"/>
      <x:c r="N12" s="41"/>
    </x:row>
    <x:row r="13">
      <x:c r="A13" s="81"/>
      <x:c r="B13" s="81"/>
      <x:c r="C13" s="81"/>
      <x:c r="D13" s="81"/>
      <x:c r="E13" s="81"/>
      <x:c r="F13" s="81"/>
      <x:c r="G13" s="43" t="str">
        <x:v>Identify proposal; use ≥2 quantified results; state trade-off; identify unverified assumption; request credible evidence; explain/verify/transfer.</x:v>
      </x:c>
      <x:c r="H13" s="43"/>
      <x:c r="I13" s="43"/>
      <x:c r="J13" s="43"/>
      <x:c r="K13" s="41"/>
      <x:c r="L13" s="41"/>
      <x:c r="M13" s="41"/>
      <x:c r="N13" s="41"/>
    </x:row>
    <x:row r="14">
      <x:c r="A14" s="43"/>
      <x:c r="B14" s="43"/>
      <x:c r="C14" s="43"/>
      <x:c r="D14" s="43"/>
      <x:c r="E14" s="43"/>
      <x:c r="F14" s="43"/>
      <x:c r="G14" s="43"/>
      <x:c r="H14" s="43"/>
      <x:c r="I14" s="43"/>
      <x:c r="J14" s="43"/>
      <x:c r="K14" s="41"/>
      <x:c r="L14" s="41"/>
      <x:c r="M14" s="41"/>
      <x:c r="N14" s="41"/>
    </x:row>
    <x:row r="15">
      <x:c r="A15" s="70" t="str">
        <x:v>Professional judgement</x:v>
      </x:c>
      <x:c r="B15" s="70"/>
      <x:c r="C15" s="70"/>
      <x:c r="D15" s="70"/>
      <x:c r="E15" s="70"/>
      <x:c r="F15" s="70"/>
      <x:c r="G15" s="43"/>
      <x:c r="H15" s="43"/>
      <x:c r="I15" s="43"/>
      <x:c r="J15" s="43"/>
      <x:c r="K15" s="41"/>
      <x:c r="L15" s="41"/>
      <x:c r="M15" s="41"/>
      <x:c r="N15" s="41"/>
    </x:row>
    <x:row r="16">
      <x:c r="A16" s="43" t="str">
        <x:v>Supplier C claims that its panels have a lower lifecycle environmental impact but provides no independently verified evidence. What evidence would you request before allowing the claim to influence the recommendation?</x:v>
      </x:c>
      <x:c r="B16" s="43"/>
      <x:c r="C16" s="43"/>
      <x:c r="D16" s="43"/>
      <x:c r="E16" s="43"/>
      <x:c r="F16" s="43"/>
      <x:c r="G16" s="43"/>
      <x:c r="H16" s="43"/>
      <x:c r="I16" s="43"/>
      <x:c r="J16" s="43"/>
      <x:c r="K16" s="41"/>
      <x:c r="L16" s="41"/>
      <x:c r="M16" s="41"/>
      <x:c r="N16" s="41"/>
    </x:row>
    <x:row r="17">
      <x:c r="A17" s="43"/>
      <x:c r="B17" s="43"/>
      <x:c r="C17" s="43"/>
      <x:c r="D17" s="43"/>
      <x:c r="E17" s="43"/>
      <x:c r="F17" s="43"/>
      <x:c r="G17" s="43"/>
      <x:c r="H17" s="43"/>
      <x:c r="I17" s="43"/>
      <x:c r="J17" s="43"/>
      <x:c r="K17" s="41"/>
      <x:c r="L17" s="41"/>
      <x:c r="M17" s="41"/>
      <x:c r="N17" s="41"/>
    </x:row>
    <x:row r="18">
      <x:c r="A18" s="43"/>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43"/>
      <x:c r="B20" s="43"/>
      <x:c r="C20" s="43"/>
      <x:c r="D20" s="43"/>
      <x:c r="E20" s="43"/>
      <x:c r="F20" s="43"/>
      <x:c r="G20" s="43"/>
      <x:c r="H20" s="43"/>
      <x:c r="I20" s="43"/>
      <x:c r="J20" s="43"/>
      <x:c r="K20" s="41"/>
      <x:c r="L20" s="41"/>
      <x:c r="M20" s="41"/>
      <x:c r="N20" s="41"/>
    </x:row>
    <x:row r="21">
      <x:c r="A21" s="43"/>
      <x:c r="B21" s="43"/>
      <x:c r="C21" s="43"/>
      <x:c r="D21" s="43"/>
      <x:c r="E21" s="43"/>
      <x:c r="F21" s="43"/>
      <x:c r="G21" s="43"/>
      <x:c r="H21" s="43"/>
      <x:c r="I21" s="43"/>
      <x:c r="J21" s="43"/>
      <x:c r="K21" s="41"/>
      <x:c r="L21" s="41"/>
      <x:c r="M21" s="41"/>
      <x:c r="N21" s="41"/>
    </x:row>
    <x:row r="22">
      <x:c r="A22" s="81" t="str">
        <x:v>Type your response here.</x:v>
      </x:c>
      <x:c r="B22" s="81"/>
      <x:c r="C22" s="81"/>
      <x:c r="D22" s="81"/>
      <x:c r="E22" s="81"/>
      <x:c r="F22" s="81"/>
      <x:c r="G22" s="43"/>
      <x:c r="H22" s="43"/>
      <x:c r="I22" s="43"/>
      <x:c r="J22" s="43"/>
      <x:c r="K22" s="41"/>
      <x:c r="L22" s="41"/>
      <x:c r="M22" s="41"/>
      <x:c r="N22" s="41"/>
    </x:row>
    <x:row r="23">
      <x:c r="A23" s="81"/>
      <x:c r="B23" s="81"/>
      <x:c r="C23" s="81"/>
      <x:c r="D23" s="81"/>
      <x:c r="E23" s="81"/>
      <x:c r="F23" s="81"/>
      <x:c r="G23" s="43"/>
      <x:c r="H23" s="43"/>
      <x:c r="I23" s="43"/>
      <x:c r="J23" s="43"/>
      <x:c r="K23" s="41"/>
      <x:c r="L23" s="41"/>
      <x:c r="M23" s="41"/>
      <x:c r="N23" s="41"/>
    </x:row>
    <x:row r="24">
      <x:c r="A24" s="81"/>
      <x:c r="B24" s="81"/>
      <x:c r="C24" s="81"/>
      <x:c r="D24" s="81"/>
      <x:c r="E24" s="81"/>
      <x:c r="F24" s="81"/>
      <x:c r="G24" s="43"/>
      <x:c r="H24" s="43"/>
      <x:c r="I24" s="43"/>
      <x:c r="J24" s="43"/>
      <x:c r="K24" s="41"/>
      <x:c r="L24" s="41"/>
      <x:c r="M24" s="41"/>
      <x:c r="N24" s="41"/>
    </x:row>
    <x:row r="25">
      <x:c r="A25" s="81"/>
      <x:c r="B25" s="81"/>
      <x:c r="C25" s="81"/>
      <x:c r="D25" s="81"/>
      <x:c r="E25" s="81"/>
      <x:c r="F25" s="81"/>
      <x:c r="G25" s="43"/>
      <x:c r="H25" s="43"/>
      <x:c r="I25" s="43"/>
      <x:c r="J25" s="43"/>
      <x:c r="K25" s="41"/>
      <x:c r="L25" s="41"/>
      <x:c r="M25" s="41"/>
      <x:c r="N25" s="41"/>
    </x:row>
    <x:row r="26">
      <x:c r="A26" s="81"/>
      <x:c r="B26" s="81"/>
      <x:c r="C26" s="81"/>
      <x:c r="D26" s="81"/>
      <x:c r="E26" s="81"/>
      <x:c r="F26" s="81"/>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102" t="str">
        <x:v>05 · REFLECT — reflexive competence</x:v>
      </x:c>
      <x:c r="B28" s="102"/>
      <x:c r="C28" s="102"/>
      <x:c r="D28" s="102"/>
      <x:c r="E28" s="102"/>
      <x:c r="F28" s="102"/>
      <x:c r="G28" s="43"/>
      <x:c r="H28" s="43"/>
      <x:c r="I28" s="43"/>
      <x:c r="J28" s="43"/>
      <x:c r="K28" s="41"/>
      <x:c r="L28" s="41"/>
      <x:c r="M28" s="41"/>
      <x:c r="N28" s="41"/>
    </x:row>
    <x:row r="29">
      <x:c r="A29" s="102" t="str">
        <x:v>Why can the shortest payback and the highest NPV point to different proposals?</x:v>
      </x:c>
      <x:c r="B29" s="102"/>
      <x:c r="C29" s="102"/>
      <x:c r="D29" s="102"/>
      <x:c r="E29" s="102"/>
      <x:c r="F29" s="102"/>
      <x:c r="G29" s="43"/>
      <x:c r="H29" s="43"/>
      <x:c r="I29" s="43"/>
      <x:c r="J29" s="43"/>
      <x:c r="K29" s="41"/>
      <x:c r="L29" s="41"/>
      <x:c r="M29" s="41"/>
      <x:c r="N29" s="41"/>
    </x:row>
    <x:row r="30">
      <x:c r="A30" s="102" t="str">
        <x:v>Which assumption carries the highest financial risk in this case, and what evidence would you obtain?</x:v>
      </x:c>
      <x:c r="B30" s="102"/>
      <x:c r="C30" s="102"/>
      <x:c r="D30" s="102"/>
      <x:c r="E30" s="102"/>
      <x:c r="F30" s="102"/>
      <x:c r="G30" s="43"/>
      <x:c r="H30" s="43"/>
      <x:c r="I30" s="43"/>
      <x:c r="J30" s="43"/>
      <x:c r="K30" s="41"/>
      <x:c r="L30" s="41"/>
      <x:c r="M30" s="41"/>
      <x:c r="N30" s="41"/>
    </x:row>
    <x:row r="31">
      <x:c r="A31" s="102" t="str">
        <x:v>How does this modelling pattern transfer to another capital-allocation problem?</x:v>
      </x:c>
      <x:c r="B31" s="102"/>
      <x:c r="C31" s="102"/>
      <x:c r="D31" s="102"/>
      <x:c r="E31" s="102"/>
      <x:c r="F31" s="102"/>
      <x:c r="G31" s="43"/>
      <x:c r="H31" s="43"/>
      <x:c r="I31" s="43"/>
      <x:c r="J31" s="43"/>
      <x:c r="K31" s="41"/>
      <x:c r="L31" s="41"/>
      <x:c r="M31" s="41"/>
      <x:c r="N31" s="41"/>
    </x:row>
    <x:row r="32">
      <x:c r="A32" s="102"/>
      <x:c r="B32" s="102"/>
      <x:c r="C32" s="102"/>
      <x:c r="D32" s="102"/>
      <x:c r="E32" s="102"/>
      <x:c r="F32" s="102"/>
      <x:c r="G32" s="43"/>
      <x:c r="H32" s="43"/>
      <x:c r="I32" s="43"/>
      <x:c r="J32" s="43"/>
      <x:c r="K32" s="41"/>
      <x:c r="L32" s="41"/>
      <x:c r="M32" s="41"/>
      <x:c r="N32" s="41"/>
    </x:row>
    <x:row r="33">
      <x:c r="A33" s="102" t="str">
        <x:v>Transfer pattern: Inputs → assumptions → calculation → alternatives → sensitivity → evidence → recommendation</x:v>
      </x:c>
      <x:c r="B33" s="102"/>
      <x:c r="C33" s="102"/>
      <x:c r="D33" s="102"/>
      <x:c r="E33" s="102"/>
      <x:c r="F33" s="102"/>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t="str">
        <x:v>Platform note</x:v>
      </x:c>
      <x:c r="B35" s="43"/>
      <x:c r="C35" s="43"/>
      <x:c r="D35" s="43"/>
      <x:c r="E35" s="43"/>
      <x:c r="F35" s="43"/>
      <x:c r="G35" s="43"/>
      <x:c r="H35" s="43"/>
      <x:c r="I35" s="43"/>
      <x:c r="J35" s="43"/>
      <x:c r="K35" s="41"/>
      <x:c r="L35" s="41"/>
      <x:c r="M35" s="41"/>
      <x:c r="N35" s="41"/>
    </x:row>
    <x:row r="36">
      <x:c r="A36" s="8" t="str">
        <x:v>Excel: Home → Wrap Text. Google Sheets: Format → Wrapping → Wrap. The response cells and evidence references are otherwise identical.</x:v>
      </x:c>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3:F5"/>
    <x:mergeCell ref="A7:F13"/>
    <x:mergeCell ref="A15:F15"/>
    <x:mergeCell ref="A16:F20"/>
    <x:mergeCell ref="A22:F26"/>
    <x:mergeCell ref="G2:J2"/>
    <x:mergeCell ref="G3:J3"/>
    <x:mergeCell ref="G4:J5"/>
    <x:mergeCell ref="G6:J6"/>
    <x:mergeCell ref="G7:J8"/>
    <x:mergeCell ref="G9:J9"/>
    <x:mergeCell ref="G10:J11"/>
    <x:mergeCell ref="G12:J12"/>
    <x:mergeCell ref="G13:J14"/>
  </x:mergeCells>
  <x:pageMargins left="0.7" right="0.7" top="0.75" bottom="0.75" header="0.3" footer="0.3"/>
</x:worksheet>
</file>